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C7D7DFBA-A3E8-793F-BDBE-722D05640CCE}"/>
  <workbookPr codeName="ThisWorkbook" defaultThemeVersion="124226"/>
  <bookViews>
    <workbookView xWindow="360" yWindow="315" windowWidth="20040" windowHeight="9195"/>
  </bookViews>
  <sheets>
    <sheet name="請求書" sheetId="1" r:id="rId1"/>
    <sheet name="記載例" sheetId="2" r:id="rId2"/>
  </sheets>
  <calcPr calcId="125725"/>
</workbook>
</file>

<file path=xl/calcChain.xml><?xml version="1.0" encoding="utf-8"?>
<calcChain xmlns="http://schemas.openxmlformats.org/spreadsheetml/2006/main">
  <c r="V22" i="2"/>
  <c r="V21"/>
  <c r="V10"/>
  <c r="V9"/>
  <c r="AI28"/>
  <c r="AK28" s="1"/>
  <c r="AH28"/>
  <c r="AI26"/>
  <c r="AK26" s="1"/>
  <c r="AH26"/>
  <c r="AI24"/>
  <c r="AK24" s="1"/>
  <c r="AH24"/>
  <c r="AK22"/>
  <c r="AJ22"/>
  <c r="AI22"/>
  <c r="AH22"/>
  <c r="AK21"/>
  <c r="AJ21"/>
  <c r="AI21"/>
  <c r="AH21"/>
  <c r="AI18"/>
  <c r="AK18" s="1"/>
  <c r="AI17"/>
  <c r="AK17" s="1"/>
  <c r="AI16"/>
  <c r="AK16" s="1"/>
  <c r="AH16"/>
  <c r="AI15"/>
  <c r="AK15" s="1"/>
  <c r="AH15"/>
  <c r="AI14"/>
  <c r="AK14" s="1"/>
  <c r="AH14"/>
  <c r="AI13"/>
  <c r="AK13" s="1"/>
  <c r="AH13"/>
  <c r="AK10"/>
  <c r="AJ10"/>
  <c r="AI10"/>
  <c r="AH10"/>
  <c r="AR9"/>
  <c r="AR10" s="1"/>
  <c r="AR11" s="1"/>
  <c r="AR12" s="1"/>
  <c r="AR13" s="1"/>
  <c r="AR14" s="1"/>
  <c r="AR15" s="1"/>
  <c r="AR16" s="1"/>
  <c r="AR17" s="1"/>
  <c r="AR18" s="1"/>
  <c r="AR19" s="1"/>
  <c r="AI9"/>
  <c r="AH9"/>
  <c r="AJ9" s="1"/>
  <c r="AK9" s="1"/>
  <c r="AK29" s="1"/>
  <c r="AI28" i="1"/>
  <c r="AK28" s="1"/>
  <c r="AH28"/>
  <c r="AI26"/>
  <c r="AH26"/>
  <c r="AI24"/>
  <c r="AK24" s="1"/>
  <c r="AH24"/>
  <c r="AK22"/>
  <c r="AJ22"/>
  <c r="AI22"/>
  <c r="AH22"/>
  <c r="V22"/>
  <c r="AK21"/>
  <c r="AJ21"/>
  <c r="AI21"/>
  <c r="AH21"/>
  <c r="V21"/>
  <c r="AI18"/>
  <c r="AI17"/>
  <c r="AK17" s="1"/>
  <c r="AI16"/>
  <c r="AK16" s="1"/>
  <c r="AH16"/>
  <c r="AI15"/>
  <c r="AH15"/>
  <c r="AI14"/>
  <c r="AK14" s="1"/>
  <c r="AH14"/>
  <c r="AI13"/>
  <c r="AK13" s="1"/>
  <c r="AH13"/>
  <c r="AK10"/>
  <c r="AJ10"/>
  <c r="AI10"/>
  <c r="AH10"/>
  <c r="V10"/>
  <c r="AR9"/>
  <c r="AR10" s="1"/>
  <c r="AR11" s="1"/>
  <c r="AR12" s="1"/>
  <c r="AR13" s="1"/>
  <c r="AR14" s="1"/>
  <c r="AR15" s="1"/>
  <c r="AR16" s="1"/>
  <c r="AR17" s="1"/>
  <c r="AR18" s="1"/>
  <c r="AR19" s="1"/>
  <c r="AK9"/>
  <c r="AJ9"/>
  <c r="AI9"/>
  <c r="AH9"/>
  <c r="V9"/>
  <c r="AJ13" i="2" l="1"/>
  <c r="AJ14"/>
  <c r="AJ15"/>
  <c r="AJ16"/>
  <c r="AJ17"/>
  <c r="AJ18"/>
  <c r="AJ24"/>
  <c r="AJ26"/>
  <c r="AJ28"/>
  <c r="AJ13" i="1"/>
  <c r="AJ14"/>
  <c r="AJ15"/>
  <c r="AK15" s="1"/>
  <c r="AJ16"/>
  <c r="AJ17"/>
  <c r="AJ18"/>
  <c r="AK18" s="1"/>
  <c r="AJ24"/>
  <c r="AJ26"/>
  <c r="AK26" s="1"/>
  <c r="AJ28"/>
  <c r="AK29" l="1"/>
</calcChain>
</file>

<file path=xl/sharedStrings.xml><?xml version="1.0" encoding="utf-8"?>
<sst xmlns="http://schemas.openxmlformats.org/spreadsheetml/2006/main" count="208" uniqueCount="77">
  <si>
    <r>
      <t>諸証明交付原簿</t>
    </r>
    <r>
      <rPr>
        <b/>
        <u val="doubleAccounting"/>
        <sz val="12"/>
        <color theme="1"/>
        <rFont val="ＭＳ Ｐ明朝"/>
        <family val="1"/>
        <charset val="128"/>
      </rPr>
      <t>（証明・閲覧申請書）</t>
    </r>
    <rPh sb="0" eb="1">
      <t>ショ</t>
    </rPh>
    <rPh sb="1" eb="3">
      <t>ショウメイ</t>
    </rPh>
    <rPh sb="3" eb="5">
      <t>コウフ</t>
    </rPh>
    <rPh sb="5" eb="7">
      <t>ゲンボ</t>
    </rPh>
    <rPh sb="8" eb="10">
      <t>ショウメイ</t>
    </rPh>
    <rPh sb="11" eb="13">
      <t>エツラン</t>
    </rPh>
    <rPh sb="13" eb="16">
      <t>シンセイショ</t>
    </rPh>
    <phoneticPr fontId="2"/>
  </si>
  <si>
    <t>№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</si>
  <si>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</si>
  <si>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</si>
  <si>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</si>
  <si>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</si>
  <si>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徳島県板野郡松茂町長　殿</t>
    <rPh sb="0" eb="3">
      <t>トクシマケン</t>
    </rPh>
    <rPh sb="3" eb="6">
      <t>イタノグン</t>
    </rPh>
    <rPh sb="6" eb="9">
      <t>マツシゲチョウ</t>
    </rPh>
    <rPh sb="9" eb="10">
      <t>チョウ</t>
    </rPh>
    <rPh sb="11" eb="12">
      <t>ドノ</t>
    </rPh>
    <phoneticPr fontId="2"/>
  </si>
  <si>
    <t>※　必要な証明・閲覧等の□にチェック（✓）又は■を付けてください。</t>
    <rPh sb="2" eb="4">
      <t>ヒツヨウ</t>
    </rPh>
    <rPh sb="5" eb="7">
      <t>ショウメイ</t>
    </rPh>
    <rPh sb="8" eb="10">
      <t>エツラン</t>
    </rPh>
    <rPh sb="10" eb="11">
      <t>ナド</t>
    </rPh>
    <rPh sb="21" eb="22">
      <t>マタ</t>
    </rPh>
    <rPh sb="25" eb="26">
      <t>ツ</t>
    </rPh>
    <phoneticPr fontId="2"/>
  </si>
  <si>
    <t>申　請　人</t>
    <rPh sb="0" eb="1">
      <t>サル</t>
    </rPh>
    <rPh sb="2" eb="3">
      <t>ショウ</t>
    </rPh>
    <rPh sb="4" eb="5">
      <t>ジン</t>
    </rPh>
    <phoneticPr fontId="2"/>
  </si>
  <si>
    <t>（窓口に来た人）</t>
    <rPh sb="1" eb="3">
      <t>マドグチ</t>
    </rPh>
    <rPh sb="4" eb="5">
      <t>キ</t>
    </rPh>
    <rPh sb="6" eb="7">
      <t>ヒト</t>
    </rPh>
    <phoneticPr fontId="2"/>
  </si>
  <si>
    <t>住　所</t>
    <rPh sb="0" eb="1">
      <t>ジュウ</t>
    </rPh>
    <rPh sb="2" eb="3">
      <t>ショ</t>
    </rPh>
    <phoneticPr fontId="2"/>
  </si>
  <si>
    <t>何　の　証　明　が　必　要　で　す　か</t>
    <rPh sb="0" eb="1">
      <t>ナン</t>
    </rPh>
    <rPh sb="4" eb="5">
      <t>アカシ</t>
    </rPh>
    <rPh sb="6" eb="7">
      <t>メイ</t>
    </rPh>
    <rPh sb="10" eb="11">
      <t>ヒツ</t>
    </rPh>
    <rPh sb="12" eb="13">
      <t>ヨウ</t>
    </rPh>
    <phoneticPr fontId="2"/>
  </si>
  <si>
    <t>町県民税関係</t>
    <rPh sb="0" eb="1">
      <t>チョウ</t>
    </rPh>
    <rPh sb="1" eb="4">
      <t>ケンミンゼイ</t>
    </rPh>
    <rPh sb="4" eb="6">
      <t>カンケイ</t>
    </rPh>
    <phoneticPr fontId="2"/>
  </si>
  <si>
    <t>１部</t>
    <rPh sb="1" eb="2">
      <t>ブ</t>
    </rPh>
    <phoneticPr fontId="2"/>
  </si>
  <si>
    <t>部</t>
    <rPh sb="0" eb="1">
      <t>ブ</t>
    </rPh>
    <phoneticPr fontId="2"/>
  </si>
  <si>
    <t>年数</t>
    <rPh sb="0" eb="1">
      <t>ネン</t>
    </rPh>
    <rPh sb="1" eb="2">
      <t>スウ</t>
    </rPh>
    <phoneticPr fontId="2"/>
  </si>
  <si>
    <t>計</t>
    <rPh sb="0" eb="1">
      <t>ケイ</t>
    </rPh>
    <phoneticPr fontId="2"/>
  </si>
  <si>
    <t>金額</t>
    <rPh sb="0" eb="2">
      <t>キンガク</t>
    </rPh>
    <phoneticPr fontId="2"/>
  </si>
  <si>
    <t>元</t>
    <rPh sb="0" eb="1">
      <t>モト</t>
    </rPh>
    <phoneticPr fontId="2"/>
  </si>
  <si>
    <t>所得証明</t>
    <rPh sb="0" eb="2">
      <t>ショトク</t>
    </rPh>
    <rPh sb="2" eb="4">
      <t>ショウメイ</t>
    </rPh>
    <phoneticPr fontId="2"/>
  </si>
  <si>
    <t>年度</t>
    <phoneticPr fontId="2"/>
  </si>
  <si>
    <t>部</t>
    <phoneticPr fontId="2"/>
  </si>
  <si>
    <t>課税証明</t>
    <rPh sb="0" eb="2">
      <t>カゼイ</t>
    </rPh>
    <rPh sb="2" eb="4">
      <t>ショウメイ</t>
    </rPh>
    <phoneticPr fontId="2"/>
  </si>
  <si>
    <t>年分）</t>
    <rPh sb="0" eb="2">
      <t>ネンブン</t>
    </rPh>
    <phoneticPr fontId="2"/>
  </si>
  <si>
    <t>フリガナ</t>
    <phoneticPr fontId="2"/>
  </si>
  <si>
    <t>印</t>
    <rPh sb="0" eb="1">
      <t>イン</t>
    </rPh>
    <phoneticPr fontId="2"/>
  </si>
  <si>
    <t>固定資産税関係</t>
    <rPh sb="0" eb="2">
      <t>コテイ</t>
    </rPh>
    <rPh sb="2" eb="5">
      <t>シサンゼイ</t>
    </rPh>
    <rPh sb="5" eb="7">
      <t>カンケイ</t>
    </rPh>
    <phoneticPr fontId="2"/>
  </si>
  <si>
    <t>氏　名</t>
    <rPh sb="0" eb="1">
      <t>シ</t>
    </rPh>
    <rPh sb="2" eb="3">
      <t>メイ</t>
    </rPh>
    <phoneticPr fontId="2"/>
  </si>
  <si>
    <t>評価証明</t>
    <rPh sb="0" eb="2">
      <t>ヒョウカ</t>
    </rPh>
    <rPh sb="2" eb="4">
      <t>ショウメイ</t>
    </rPh>
    <phoneticPr fontId="2"/>
  </si>
  <si>
    <t>所有物件全部</t>
    <rPh sb="0" eb="2">
      <t>ショユウ</t>
    </rPh>
    <rPh sb="2" eb="4">
      <t>ブッケン</t>
    </rPh>
    <rPh sb="4" eb="6">
      <t>ゼンブ</t>
    </rPh>
    <phoneticPr fontId="2"/>
  </si>
  <si>
    <t>生年月日</t>
    <rPh sb="0" eb="2">
      <t>セイネン</t>
    </rPh>
    <rPh sb="2" eb="4">
      <t>ツキヒ</t>
    </rPh>
    <phoneticPr fontId="2"/>
  </si>
  <si>
    <t>資産証明</t>
    <rPh sb="0" eb="2">
      <t>シサン</t>
    </rPh>
    <rPh sb="2" eb="4">
      <t>ショウメイ</t>
    </rPh>
    <phoneticPr fontId="2"/>
  </si>
  <si>
    <t>一部の物件</t>
    <rPh sb="0" eb="2">
      <t>イチブ</t>
    </rPh>
    <rPh sb="3" eb="5">
      <t>ブッケン</t>
    </rPh>
    <phoneticPr fontId="2"/>
  </si>
  <si>
    <r>
      <t>申請者と同一の場合</t>
    </r>
    <r>
      <rPr>
        <sz val="9"/>
        <color theme="1"/>
        <rFont val="ＭＳ Ｐ明朝"/>
        <family val="1"/>
        <charset val="128"/>
      </rPr>
      <t>（申請人本人の証明がいる場合）</t>
    </r>
    <r>
      <rPr>
        <sz val="10"/>
        <color theme="1"/>
        <rFont val="ＭＳ Ｐ明朝"/>
        <family val="1"/>
        <charset val="128"/>
      </rPr>
      <t>は記入不要です。</t>
    </r>
    <rPh sb="0" eb="2">
      <t>シンセイ</t>
    </rPh>
    <rPh sb="2" eb="3">
      <t>シャ</t>
    </rPh>
    <rPh sb="4" eb="6">
      <t>ドウイツ</t>
    </rPh>
    <rPh sb="7" eb="9">
      <t>バアイ</t>
    </rPh>
    <rPh sb="10" eb="13">
      <t>シンセイニン</t>
    </rPh>
    <rPh sb="13" eb="15">
      <t>ホンニン</t>
    </rPh>
    <rPh sb="16" eb="18">
      <t>ショウメイ</t>
    </rPh>
    <rPh sb="21" eb="23">
      <t>バアイ</t>
    </rPh>
    <rPh sb="25" eb="27">
      <t>キニュウ</t>
    </rPh>
    <rPh sb="27" eb="29">
      <t>フヨウ</t>
    </rPh>
    <phoneticPr fontId="2"/>
  </si>
  <si>
    <t>公課証明</t>
    <rPh sb="0" eb="2">
      <t>コウカ</t>
    </rPh>
    <rPh sb="2" eb="4">
      <t>ショウメイ</t>
    </rPh>
    <phoneticPr fontId="2"/>
  </si>
  <si>
    <t>徳島県板野郡松茂町</t>
    <rPh sb="0" eb="3">
      <t>トクシマケン</t>
    </rPh>
    <rPh sb="3" eb="6">
      <t>イタノグン</t>
    </rPh>
    <rPh sb="6" eb="9">
      <t>マツシゲチョウ</t>
    </rPh>
    <phoneticPr fontId="2"/>
  </si>
  <si>
    <t>名 寄 帳</t>
    <rPh sb="0" eb="1">
      <t>ナ</t>
    </rPh>
    <rPh sb="2" eb="3">
      <t>ヤドリキ</t>
    </rPh>
    <rPh sb="4" eb="5">
      <t>チョウ</t>
    </rPh>
    <phoneticPr fontId="2"/>
  </si>
  <si>
    <t>どなたの証明が必要ですか</t>
    <rPh sb="4" eb="6">
      <t>ショウメイ</t>
    </rPh>
    <rPh sb="7" eb="9">
      <t>ヒツヨウ</t>
    </rPh>
    <phoneticPr fontId="2"/>
  </si>
  <si>
    <t>委任状</t>
    <rPh sb="0" eb="3">
      <t>イニンジョウ</t>
    </rPh>
    <phoneticPr fontId="2"/>
  </si>
  <si>
    <t>納税証明</t>
    <rPh sb="0" eb="2">
      <t>ノウゼイ</t>
    </rPh>
    <rPh sb="2" eb="4">
      <t>ショウメイ</t>
    </rPh>
    <phoneticPr fontId="2"/>
  </si>
  <si>
    <t>私にかかる証明書の交付を、上の者に委任します。</t>
    <rPh sb="0" eb="1">
      <t>ワタシ</t>
    </rPh>
    <rPh sb="5" eb="8">
      <t>ショウメイショ</t>
    </rPh>
    <rPh sb="9" eb="11">
      <t>コウフ</t>
    </rPh>
    <rPh sb="13" eb="14">
      <t>ウエ</t>
    </rPh>
    <rPh sb="15" eb="16">
      <t>モノ</t>
    </rPh>
    <rPh sb="17" eb="19">
      <t>イニン</t>
    </rPh>
    <phoneticPr fontId="2"/>
  </si>
  <si>
    <t>軽自動車税</t>
    <rPh sb="0" eb="4">
      <t>ケイジドウシャ</t>
    </rPh>
    <rPh sb="4" eb="5">
      <t>ゼイ</t>
    </rPh>
    <phoneticPr fontId="2"/>
  </si>
  <si>
    <t>　車両番号</t>
    <rPh sb="1" eb="3">
      <t>シャリョウ</t>
    </rPh>
    <rPh sb="3" eb="5">
      <t>バンゴウ</t>
    </rPh>
    <phoneticPr fontId="2"/>
  </si>
  <si>
    <t>委　任　者</t>
    <rPh sb="0" eb="1">
      <t>イ</t>
    </rPh>
    <rPh sb="2" eb="3">
      <t>ニン</t>
    </rPh>
    <rPh sb="4" eb="5">
      <t>シャ</t>
    </rPh>
    <phoneticPr fontId="2"/>
  </si>
  <si>
    <t>租税特別措置法</t>
    <rPh sb="0" eb="2">
      <t>ソゼイ</t>
    </rPh>
    <rPh sb="2" eb="4">
      <t>トクベツ</t>
    </rPh>
    <rPh sb="4" eb="7">
      <t>ソチホウ</t>
    </rPh>
    <phoneticPr fontId="2"/>
  </si>
  <si>
    <t>件</t>
    <rPh sb="0" eb="1">
      <t>ケン</t>
    </rPh>
    <phoneticPr fontId="2"/>
  </si>
  <si>
    <t>営業証明</t>
    <rPh sb="0" eb="2">
      <t>エイギョウ</t>
    </rPh>
    <rPh sb="2" eb="4">
      <t>ショウメイ</t>
    </rPh>
    <phoneticPr fontId="2"/>
  </si>
  <si>
    <t>そ の 他</t>
    <rPh sb="4" eb="5">
      <t>タ</t>
    </rPh>
    <phoneticPr fontId="2"/>
  </si>
  <si>
    <t>手数料</t>
    <rPh sb="0" eb="3">
      <t>テスウリョウ</t>
    </rPh>
    <phoneticPr fontId="2"/>
  </si>
  <si>
    <t>諸税証明</t>
    <rPh sb="0" eb="2">
      <t>ショゼイ</t>
    </rPh>
    <rPh sb="2" eb="4">
      <t>ショウメイ</t>
    </rPh>
    <phoneticPr fontId="2"/>
  </si>
  <si>
    <t>閲覧</t>
    <rPh sb="0" eb="2">
      <t>エツラン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</si>
  <si>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</si>
  <si>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</si>
  <si>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使 い 道</t>
    <rPh sb="0" eb="1">
      <t>ツカ</t>
    </rPh>
    <rPh sb="4" eb="5">
      <t>ミチ</t>
    </rPh>
    <phoneticPr fontId="2"/>
  </si>
  <si>
    <t>円</t>
    <rPh sb="0" eb="1">
      <t>エン</t>
    </rPh>
    <phoneticPr fontId="2"/>
  </si>
  <si>
    <r>
      <t>　</t>
    </r>
    <r>
      <rPr>
        <b/>
        <sz val="11"/>
        <color theme="1"/>
        <rFont val="ＭＳ Ｐ明朝"/>
        <family val="1"/>
        <charset val="128"/>
      </rPr>
      <t>本人確認</t>
    </r>
    <r>
      <rPr>
        <sz val="11"/>
        <color theme="1"/>
        <rFont val="ＭＳ Ｐ明朝"/>
        <family val="1"/>
        <charset val="128"/>
      </rPr>
      <t>　</t>
    </r>
    <rPh sb="1" eb="3">
      <t>ホンニン</t>
    </rPh>
    <rPh sb="3" eb="5">
      <t>カクニン</t>
    </rPh>
    <phoneticPr fontId="2"/>
  </si>
  <si>
    <t>免許証</t>
    <phoneticPr fontId="2"/>
  </si>
  <si>
    <t>保険証</t>
    <phoneticPr fontId="2"/>
  </si>
  <si>
    <t>その他</t>
  </si>
  <si>
    <t>徳島県板野郡松茂町○○字△△１２３番地の４５</t>
    <rPh sb="0" eb="3">
      <t>トクシマケン</t>
    </rPh>
    <rPh sb="3" eb="6">
      <t>イタノグン</t>
    </rPh>
    <rPh sb="6" eb="9">
      <t>マツシゲチョウ</t>
    </rPh>
    <rPh sb="11" eb="12">
      <t>ジ</t>
    </rPh>
    <rPh sb="17" eb="19">
      <t>バンチ</t>
    </rPh>
    <phoneticPr fontId="2"/>
  </si>
  <si>
    <t>マルヤマ　シカクロウ</t>
    <phoneticPr fontId="2"/>
  </si>
  <si>
    <t>○山　△郎</t>
    <rPh sb="1" eb="2">
      <t>ヤマ</t>
    </rPh>
    <rPh sb="4" eb="5">
      <t>ロウ</t>
    </rPh>
    <phoneticPr fontId="2"/>
  </si>
  <si>
    <t>昭和</t>
  </si>
  <si>
    <t>同上</t>
    <rPh sb="0" eb="2">
      <t>ドウジョウ</t>
    </rPh>
    <phoneticPr fontId="2"/>
  </si>
  <si>
    <t>マルヤマ　ハナコ</t>
    <phoneticPr fontId="2"/>
  </si>
  <si>
    <t>○山　花子</t>
    <rPh sb="1" eb="2">
      <t>ヤマ</t>
    </rPh>
    <rPh sb="3" eb="5">
      <t>ハナコ</t>
    </rPh>
    <phoneticPr fontId="2"/>
  </si>
  <si>
    <t>平成</t>
  </si>
  <si>
    <t>■</t>
  </si>
  <si>
    <t>年度</t>
    <phoneticPr fontId="2"/>
  </si>
  <si>
    <t>□</t>
  </si>
  <si>
    <t>□</t>
    <phoneticPr fontId="2"/>
  </si>
  <si>
    <t>□</t>
    <phoneticPr fontId="2"/>
  </si>
  <si>
    <t>松茂町　ま　１２３４</t>
    <rPh sb="0" eb="3">
      <t>マツシゲチョウ</t>
    </rPh>
    <phoneticPr fontId="2"/>
  </si>
  <si>
    <t>年度</t>
    <phoneticPr fontId="2"/>
  </si>
  <si>
    <t>部</t>
    <phoneticPr fontId="2"/>
  </si>
  <si>
    <t>□</t>
    <phoneticPr fontId="2"/>
  </si>
  <si>
    <t>□</t>
    <phoneticPr fontId="2"/>
  </si>
</sst>
</file>

<file path=xl/styles.xml><?xml version="1.0" encoding="utf-8"?>
<styleSheet xmlns="http://schemas.openxmlformats.org/spreadsheetml/2006/main">
  <numFmts count="1">
    <numFmt numFmtId="5" formatCode="&quot;¥&quot;#,##0;&quot;¥&quot;\-#,##0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u val="doubleAccounting"/>
      <sz val="14"/>
      <color theme="1"/>
      <name val="ＭＳ Ｐ明朝"/>
      <family val="1"/>
      <charset val="128"/>
    </font>
    <font>
      <b/>
      <u val="doubleAccounting"/>
      <sz val="12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5" fontId="1" fillId="0" borderId="0" xfId="0" applyNumberFormat="1" applyFont="1">
      <alignment vertical="center"/>
    </xf>
    <xf numFmtId="0" fontId="6" fillId="0" borderId="0" xfId="0" applyFont="1" applyBorder="1">
      <alignment vertical="center"/>
    </xf>
    <xf numFmtId="0" fontId="10" fillId="0" borderId="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5" fontId="1" fillId="0" borderId="3" xfId="0" applyNumberFormat="1" applyFont="1" applyBorder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  <protection locked="0"/>
    </xf>
    <xf numFmtId="0" fontId="6" fillId="0" borderId="6" xfId="0" applyFont="1" applyBorder="1" applyAlignment="1">
      <alignment horizontal="right"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5" fontId="1" fillId="0" borderId="6" xfId="0" applyNumberFormat="1" applyFont="1" applyBorder="1">
      <alignment vertical="center"/>
    </xf>
    <xf numFmtId="0" fontId="1" fillId="0" borderId="0" xfId="0" applyFont="1" applyAlignment="1">
      <alignment vertical="center"/>
    </xf>
    <xf numFmtId="0" fontId="6" fillId="0" borderId="13" xfId="0" applyFont="1" applyBorder="1">
      <alignment vertical="center"/>
    </xf>
    <xf numFmtId="0" fontId="9" fillId="0" borderId="22" xfId="0" applyFont="1" applyBorder="1" applyAlignment="1" applyProtection="1">
      <alignment vertical="center"/>
      <protection locked="0"/>
    </xf>
    <xf numFmtId="0" fontId="6" fillId="0" borderId="22" xfId="0" applyFont="1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1" fillId="0" borderId="18" xfId="0" applyFont="1" applyBorder="1">
      <alignment vertical="center"/>
    </xf>
    <xf numFmtId="0" fontId="1" fillId="0" borderId="0" xfId="0" applyFont="1" applyBorder="1">
      <alignment vertical="center"/>
    </xf>
    <xf numFmtId="5" fontId="1" fillId="0" borderId="13" xfId="0" applyNumberFormat="1" applyFont="1" applyBorder="1">
      <alignment vertical="center"/>
    </xf>
    <xf numFmtId="5" fontId="1" fillId="0" borderId="0" xfId="0" applyNumberFormat="1" applyFont="1" applyBorder="1">
      <alignment vertical="center"/>
    </xf>
    <xf numFmtId="0" fontId="1" fillId="0" borderId="6" xfId="0" applyFont="1" applyBorder="1">
      <alignment vertical="center"/>
    </xf>
    <xf numFmtId="0" fontId="1" fillId="0" borderId="13" xfId="0" applyFont="1" applyBorder="1">
      <alignment vertical="center"/>
    </xf>
    <xf numFmtId="0" fontId="9" fillId="0" borderId="24" xfId="0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 vertical="center"/>
    </xf>
    <xf numFmtId="0" fontId="9" fillId="0" borderId="2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vertical="distributed" textRotation="255" indent="1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6" xfId="0" applyFont="1" applyBorder="1">
      <alignment vertical="center"/>
    </xf>
    <xf numFmtId="0" fontId="1" fillId="0" borderId="48" xfId="0" applyFont="1" applyBorder="1">
      <alignment vertical="center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0" fontId="1" fillId="2" borderId="46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5" fontId="16" fillId="0" borderId="2" xfId="0" applyNumberFormat="1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0" borderId="22" xfId="0" applyFont="1" applyBorder="1" applyAlignment="1"/>
    <xf numFmtId="0" fontId="6" fillId="0" borderId="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6" fillId="0" borderId="41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6" fillId="0" borderId="44" xfId="0" applyFont="1" applyBorder="1" applyAlignment="1"/>
    <xf numFmtId="0" fontId="16" fillId="0" borderId="21" xfId="0" applyFont="1" applyBorder="1" applyAlignment="1"/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1" fillId="0" borderId="37" xfId="0" applyFont="1" applyBorder="1" applyAlignment="1">
      <alignment horizontal="center" vertical="center" textRotation="255" shrinkToFit="1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38" xfId="0" applyFont="1" applyBorder="1" applyAlignment="1">
      <alignment horizontal="distributed" vertical="center" indent="1"/>
    </xf>
    <xf numFmtId="0" fontId="6" fillId="0" borderId="39" xfId="0" applyFont="1" applyBorder="1" applyAlignment="1">
      <alignment horizontal="distributed" vertical="center" indent="1"/>
    </xf>
    <xf numFmtId="0" fontId="10" fillId="0" borderId="2" xfId="0" applyFont="1" applyBorder="1" applyAlignment="1" applyProtection="1">
      <alignment horizontal="right"/>
      <protection locked="0"/>
    </xf>
    <xf numFmtId="0" fontId="10" fillId="0" borderId="22" xfId="0" applyFont="1" applyBorder="1" applyAlignment="1" applyProtection="1">
      <alignment horizontal="right"/>
      <protection locked="0"/>
    </xf>
    <xf numFmtId="0" fontId="10" fillId="0" borderId="5" xfId="0" applyFont="1" applyBorder="1" applyAlignment="1" applyProtection="1">
      <alignment horizontal="right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 indent="2"/>
    </xf>
    <xf numFmtId="0" fontId="6" fillId="0" borderId="10" xfId="0" applyFont="1" applyBorder="1" applyAlignment="1">
      <alignment horizontal="distributed" vertical="center" indent="2"/>
    </xf>
    <xf numFmtId="0" fontId="6" fillId="0" borderId="5" xfId="0" applyFont="1" applyBorder="1" applyAlignment="1">
      <alignment horizontal="distributed" vertical="center" indent="2"/>
    </xf>
    <xf numFmtId="0" fontId="6" fillId="0" borderId="17" xfId="0" applyFont="1" applyBorder="1" applyAlignment="1">
      <alignment horizontal="distributed" vertical="center" indent="2"/>
    </xf>
    <xf numFmtId="0" fontId="6" fillId="0" borderId="11" xfId="0" applyFont="1" applyBorder="1" applyAlignment="1">
      <alignment horizontal="center" vertical="distributed"/>
    </xf>
    <xf numFmtId="0" fontId="6" fillId="0" borderId="38" xfId="0" applyFont="1" applyBorder="1" applyAlignment="1">
      <alignment horizontal="center" vertical="distributed"/>
    </xf>
    <xf numFmtId="0" fontId="6" fillId="0" borderId="15" xfId="0" applyFont="1" applyBorder="1" applyAlignment="1">
      <alignment horizontal="center" vertical="distributed"/>
    </xf>
    <xf numFmtId="0" fontId="6" fillId="0" borderId="42" xfId="0" applyFont="1" applyBorder="1" applyAlignment="1">
      <alignment horizontal="center" vertical="distributed"/>
    </xf>
    <xf numFmtId="0" fontId="6" fillId="0" borderId="37" xfId="0" applyFont="1" applyBorder="1" applyAlignment="1">
      <alignment horizontal="center" vertical="distributed"/>
    </xf>
    <xf numFmtId="0" fontId="6" fillId="0" borderId="44" xfId="0" applyFont="1" applyBorder="1" applyAlignment="1">
      <alignment horizontal="center" vertical="distributed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9" fillId="0" borderId="24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9" fillId="0" borderId="2" xfId="0" applyFont="1" applyBorder="1" applyAlignment="1" applyProtection="1">
      <alignment horizontal="left" vertical="center" shrinkToFit="1"/>
      <protection locked="0"/>
    </xf>
    <xf numFmtId="0" fontId="9" fillId="0" borderId="3" xfId="0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 applyProtection="1">
      <alignment horizontal="left" vertical="center" shrinkToFit="1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25" xfId="0" applyFont="1" applyBorder="1" applyAlignment="1">
      <alignment horizontal="center" vertical="center" textRotation="255" shrinkToFit="1"/>
    </xf>
    <xf numFmtId="0" fontId="6" fillId="0" borderId="29" xfId="0" applyFont="1" applyBorder="1" applyAlignment="1">
      <alignment horizontal="center" vertical="center" textRotation="255" shrinkToFit="1"/>
    </xf>
    <xf numFmtId="0" fontId="6" fillId="0" borderId="33" xfId="0" applyFont="1" applyBorder="1" applyAlignment="1">
      <alignment horizontal="center" vertical="center" textRotation="255" shrinkToFit="1"/>
    </xf>
    <xf numFmtId="0" fontId="14" fillId="0" borderId="26" xfId="0" applyFont="1" applyBorder="1" applyAlignment="1">
      <alignment horizontal="distributed" vertical="center" indent="5"/>
    </xf>
    <xf numFmtId="0" fontId="14" fillId="0" borderId="27" xfId="0" applyFont="1" applyBorder="1" applyAlignment="1">
      <alignment horizontal="distributed" vertical="center" indent="5"/>
    </xf>
    <xf numFmtId="0" fontId="14" fillId="0" borderId="28" xfId="0" applyFont="1" applyBorder="1" applyAlignment="1">
      <alignment horizontal="distributed" vertical="center" indent="5"/>
    </xf>
    <xf numFmtId="0" fontId="14" fillId="0" borderId="18" xfId="0" applyFont="1" applyBorder="1" applyAlignment="1">
      <alignment horizontal="distributed" vertical="center" indent="5"/>
    </xf>
    <xf numFmtId="0" fontId="14" fillId="0" borderId="0" xfId="0" applyFont="1" applyBorder="1" applyAlignment="1">
      <alignment horizontal="distributed" vertical="center" indent="5"/>
    </xf>
    <xf numFmtId="0" fontId="14" fillId="0" borderId="30" xfId="0" applyFont="1" applyBorder="1" applyAlignment="1">
      <alignment horizontal="distributed" vertical="center" indent="5"/>
    </xf>
    <xf numFmtId="0" fontId="8" fillId="0" borderId="2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16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" fillId="0" borderId="14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32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2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horizontal="left" vertical="center" shrinkToFit="1"/>
      <protection locked="0"/>
    </xf>
    <xf numFmtId="0" fontId="6" fillId="0" borderId="3" xfId="0" applyFont="1" applyBorder="1" applyAlignment="1">
      <alignment vertical="center"/>
    </xf>
    <xf numFmtId="0" fontId="10" fillId="0" borderId="0" xfId="0" applyFont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center"/>
    </xf>
    <xf numFmtId="0" fontId="6" fillId="0" borderId="11" xfId="0" applyFont="1" applyBorder="1" applyAlignment="1">
      <alignment vertical="top" textRotation="255" indent="1"/>
    </xf>
    <xf numFmtId="0" fontId="6" fillId="0" borderId="15" xfId="0" applyFont="1" applyBorder="1" applyAlignment="1">
      <alignment vertical="top" textRotation="255" indent="1"/>
    </xf>
    <xf numFmtId="0" fontId="6" fillId="0" borderId="37" xfId="0" applyFont="1" applyBorder="1" applyAlignment="1">
      <alignment vertical="top" textRotation="255" indent="1"/>
    </xf>
    <xf numFmtId="0" fontId="8" fillId="0" borderId="9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left" vertical="center" shrinkToFit="1"/>
      <protection locked="0"/>
    </xf>
    <xf numFmtId="0" fontId="9" fillId="2" borderId="3" xfId="0" applyFont="1" applyFill="1" applyBorder="1" applyAlignment="1" applyProtection="1">
      <alignment horizontal="left" vertical="center" shrinkToFit="1"/>
      <protection locked="0"/>
    </xf>
    <xf numFmtId="0" fontId="12" fillId="2" borderId="0" xfId="0" applyFont="1" applyFill="1" applyAlignment="1" applyProtection="1">
      <alignment horizontal="left" vertical="center" shrinkToFit="1"/>
      <protection locked="0"/>
    </xf>
    <xf numFmtId="0" fontId="12" fillId="2" borderId="0" xfId="0" applyFont="1" applyFill="1" applyBorder="1" applyAlignment="1" applyProtection="1">
      <alignment horizontal="left" vertical="center" shrinkToFit="1"/>
      <protection locked="0"/>
    </xf>
    <xf numFmtId="0" fontId="12" fillId="2" borderId="13" xfId="0" applyFont="1" applyFill="1" applyBorder="1" applyAlignment="1" applyProtection="1">
      <alignment horizontal="left" vertical="center" shrinkToFit="1"/>
      <protection locked="0"/>
    </xf>
    <xf numFmtId="0" fontId="10" fillId="2" borderId="2" xfId="0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0" fillId="2" borderId="5" xfId="0" applyFont="1" applyFill="1" applyBorder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17" xfId="0" applyFont="1" applyFill="1" applyBorder="1" applyAlignment="1" applyProtection="1">
      <alignment horizontal="left" vertical="center" wrapText="1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left" vertical="center" wrapText="1"/>
      <protection locked="0"/>
    </xf>
    <xf numFmtId="0" fontId="9" fillId="2" borderId="30" xfId="0" applyFont="1" applyFill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32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right"/>
      <protection locked="0"/>
    </xf>
    <xf numFmtId="0" fontId="1" fillId="0" borderId="0" xfId="0" applyFont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0</xdr:rowOff>
    </xdr:from>
    <xdr:to>
      <xdr:col>5</xdr:col>
      <xdr:colOff>0</xdr:colOff>
      <xdr:row>3</xdr:row>
      <xdr:rowOff>0</xdr:rowOff>
    </xdr:to>
    <xdr:sp macro="[0]!新規" textlink="">
      <xdr:nvSpPr>
        <xdr:cNvPr id="2" name="額縁 1"/>
        <xdr:cNvSpPr/>
      </xdr:nvSpPr>
      <xdr:spPr>
        <a:xfrm>
          <a:off x="342900" y="190500"/>
          <a:ext cx="1419225" cy="381000"/>
        </a:xfrm>
        <a:prstGeom prst="bevel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新規入力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2</xdr:row>
      <xdr:rowOff>57150</xdr:rowOff>
    </xdr:from>
    <xdr:to>
      <xdr:col>14</xdr:col>
      <xdr:colOff>247649</xdr:colOff>
      <xdr:row>3</xdr:row>
      <xdr:rowOff>161925</xdr:rowOff>
    </xdr:to>
    <xdr:sp macro="" textlink="">
      <xdr:nvSpPr>
        <xdr:cNvPr id="3" name="対角する 2 つの角を丸めた四角形 2"/>
        <xdr:cNvSpPr/>
      </xdr:nvSpPr>
      <xdr:spPr>
        <a:xfrm>
          <a:off x="2590800" y="438150"/>
          <a:ext cx="2590799" cy="295275"/>
        </a:xfrm>
        <a:prstGeom prst="round2Diag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必要な箇所（黄色）に入力する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41"/>
  <sheetViews>
    <sheetView showGridLines="0" showRowColHeaders="0" tabSelected="1" workbookViewId="0">
      <selection activeCell="D8" sqref="D8:O10"/>
    </sheetView>
  </sheetViews>
  <sheetFormatPr defaultColWidth="0" defaultRowHeight="15" customHeight="1" zeroHeight="1"/>
  <cols>
    <col min="1" max="15" width="4.625" style="1" customWidth="1"/>
    <col min="16" max="16" width="1.625" style="1" customWidth="1"/>
    <col min="17" max="17" width="4.625" style="1" customWidth="1"/>
    <col min="18" max="18" width="2.75" style="1" customWidth="1"/>
    <col min="19" max="22" width="4.625" style="1" customWidth="1"/>
    <col min="23" max="27" width="2.625" style="1" customWidth="1"/>
    <col min="28" max="31" width="4.625" style="1" customWidth="1"/>
    <col min="32" max="35" width="4.625" style="1" hidden="1" customWidth="1"/>
    <col min="36" max="36" width="5.375" style="1" hidden="1" customWidth="1"/>
    <col min="37" max="40" width="7" style="1" hidden="1" customWidth="1"/>
    <col min="41" max="43" width="4.625" style="1" hidden="1" customWidth="1"/>
    <col min="44" max="44" width="8.625" style="1" hidden="1" customWidth="1"/>
    <col min="45" max="52" width="4.625" style="1" hidden="1" customWidth="1"/>
    <col min="53" max="55" width="0" style="1" hidden="1" customWidth="1"/>
    <col min="56" max="16384" width="4.625" style="1" hidden="1"/>
  </cols>
  <sheetData>
    <row r="1" spans="1:55" ht="15" customHeight="1">
      <c r="A1" s="251"/>
      <c r="H1" s="212" t="s">
        <v>0</v>
      </c>
      <c r="I1" s="212"/>
      <c r="J1" s="212"/>
      <c r="K1" s="212"/>
      <c r="L1" s="212"/>
      <c r="M1" s="212"/>
      <c r="N1" s="212"/>
      <c r="O1" s="212"/>
      <c r="P1" s="212"/>
      <c r="Q1" s="212"/>
      <c r="R1" s="212"/>
      <c r="AB1" s="2"/>
      <c r="AC1" s="2"/>
      <c r="AD1" s="2"/>
      <c r="AQ1" s="3"/>
      <c r="AR1" s="3"/>
      <c r="AS1" s="3"/>
      <c r="AT1" s="3"/>
      <c r="AU1" s="3"/>
      <c r="AV1" s="3"/>
      <c r="AW1" s="3"/>
      <c r="AX1" s="3"/>
      <c r="AY1" s="3"/>
      <c r="AZ1" s="3"/>
      <c r="BA1" s="2"/>
      <c r="BB1" s="2"/>
      <c r="BC1" s="2"/>
    </row>
    <row r="2" spans="1:55" ht="15" customHeight="1">
      <c r="B2" s="213" t="s">
        <v>1</v>
      </c>
      <c r="C2" s="61"/>
      <c r="D2" s="61"/>
      <c r="E2" s="214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U2" s="1" t="s">
        <v>2</v>
      </c>
      <c r="V2" s="216"/>
      <c r="W2" s="216"/>
      <c r="X2" s="217" t="s">
        <v>3</v>
      </c>
      <c r="Y2" s="217"/>
      <c r="Z2" s="192"/>
      <c r="AA2" s="192"/>
      <c r="AB2" s="4" t="s">
        <v>4</v>
      </c>
      <c r="AC2" s="5"/>
      <c r="AD2" s="4" t="s">
        <v>5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5" customHeight="1">
      <c r="B3" s="215"/>
      <c r="C3" s="62"/>
      <c r="D3" s="62"/>
      <c r="E3" s="128"/>
    </row>
    <row r="4" spans="1:55" ht="15" customHeight="1"/>
    <row r="5" spans="1:55" ht="15" customHeight="1">
      <c r="B5" s="152" t="s">
        <v>6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Q5" s="6" t="s">
        <v>7</v>
      </c>
    </row>
    <row r="6" spans="1:55" ht="9" customHeight="1"/>
    <row r="7" spans="1:55" ht="15" customHeight="1">
      <c r="B7" s="129" t="s">
        <v>8</v>
      </c>
      <c r="C7" s="132" t="s">
        <v>9</v>
      </c>
      <c r="D7" s="135" t="s">
        <v>10</v>
      </c>
      <c r="E7" s="135"/>
      <c r="F7" s="136"/>
      <c r="G7" s="136"/>
      <c r="H7" s="136"/>
      <c r="I7" s="136"/>
      <c r="J7" s="136"/>
      <c r="K7" s="136"/>
      <c r="L7" s="136"/>
      <c r="M7" s="136"/>
      <c r="N7" s="136"/>
      <c r="O7" s="137"/>
      <c r="Q7" s="203" t="s">
        <v>11</v>
      </c>
      <c r="R7" s="206" t="s">
        <v>12</v>
      </c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8"/>
      <c r="AI7" s="1" t="s">
        <v>13</v>
      </c>
      <c r="AJ7" s="7">
        <v>300</v>
      </c>
      <c r="AR7" s="1" t="s">
        <v>2</v>
      </c>
      <c r="AS7" s="1" t="s">
        <v>4</v>
      </c>
      <c r="AT7" s="1" t="s">
        <v>5</v>
      </c>
    </row>
    <row r="8" spans="1:55" ht="15" customHeight="1">
      <c r="B8" s="130"/>
      <c r="C8" s="133"/>
      <c r="D8" s="178"/>
      <c r="E8" s="178"/>
      <c r="F8" s="209"/>
      <c r="G8" s="209"/>
      <c r="H8" s="209"/>
      <c r="I8" s="209"/>
      <c r="J8" s="209"/>
      <c r="K8" s="209"/>
      <c r="L8" s="209"/>
      <c r="M8" s="209"/>
      <c r="N8" s="209"/>
      <c r="O8" s="210"/>
      <c r="Q8" s="204"/>
      <c r="R8" s="151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3"/>
      <c r="AH8" s="1" t="s">
        <v>14</v>
      </c>
      <c r="AI8" s="1" t="s">
        <v>15</v>
      </c>
      <c r="AJ8" s="1" t="s">
        <v>16</v>
      </c>
      <c r="AK8" s="1" t="s">
        <v>17</v>
      </c>
      <c r="AR8" s="1" t="s">
        <v>18</v>
      </c>
      <c r="AS8" s="1">
        <v>1</v>
      </c>
      <c r="AT8" s="1">
        <v>1</v>
      </c>
    </row>
    <row r="9" spans="1:55" ht="15" customHeight="1">
      <c r="B9" s="130"/>
      <c r="C9" s="133"/>
      <c r="D9" s="178"/>
      <c r="E9" s="178"/>
      <c r="F9" s="209"/>
      <c r="G9" s="209"/>
      <c r="H9" s="209"/>
      <c r="I9" s="209"/>
      <c r="J9" s="209"/>
      <c r="K9" s="209"/>
      <c r="L9" s="209"/>
      <c r="M9" s="209"/>
      <c r="N9" s="209"/>
      <c r="O9" s="210"/>
      <c r="Q9" s="204"/>
      <c r="R9" s="8"/>
      <c r="S9" s="55" t="s">
        <v>75</v>
      </c>
      <c r="T9" s="60" t="s">
        <v>19</v>
      </c>
      <c r="U9" s="200"/>
      <c r="V9" s="9" t="str">
        <f>IF($W9="","",IF($W9&gt;20,"平成","令和"))</f>
        <v/>
      </c>
      <c r="W9" s="10"/>
      <c r="X9" s="10"/>
      <c r="Y9" s="10"/>
      <c r="Z9" s="10"/>
      <c r="AA9" s="10"/>
      <c r="AB9" s="11" t="s">
        <v>20</v>
      </c>
      <c r="AC9" s="88"/>
      <c r="AD9" s="57" t="s">
        <v>21</v>
      </c>
      <c r="AH9" s="12">
        <f>$AC$9</f>
        <v>0</v>
      </c>
      <c r="AI9" s="13" t="str">
        <f>IF($S9="■",COUNT($W9:$AA9),"")</f>
        <v/>
      </c>
      <c r="AJ9" s="13" t="str">
        <f>IF(AND($S9="■",SUM($W9:$AA9)&gt;0),$AH9*$AI9,"")</f>
        <v/>
      </c>
      <c r="AK9" s="14" t="str">
        <f>IF(AND($S9="■",SUM($W9:$AA9)&gt;0),$AJ$7*AJ9,"")</f>
        <v/>
      </c>
      <c r="AL9" s="7"/>
      <c r="AM9" s="7"/>
      <c r="AN9" s="7"/>
      <c r="AR9" s="1" t="str">
        <f ca="1">IF(YEAR(TODAY())+1=2020,"２","")</f>
        <v/>
      </c>
      <c r="AS9" s="1">
        <v>2</v>
      </c>
      <c r="AT9" s="1">
        <v>2</v>
      </c>
    </row>
    <row r="10" spans="1:55" ht="15" customHeight="1">
      <c r="B10" s="130"/>
      <c r="C10" s="133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211"/>
      <c r="Q10" s="204"/>
      <c r="R10" s="8"/>
      <c r="S10" s="56" t="s">
        <v>75</v>
      </c>
      <c r="T10" s="85" t="s">
        <v>22</v>
      </c>
      <c r="U10" s="138"/>
      <c r="V10" s="15" t="str">
        <f>IF($W10="","",IF($W10&gt;20,"平成","令和"))</f>
        <v/>
      </c>
      <c r="W10" s="16"/>
      <c r="X10" s="16"/>
      <c r="Y10" s="16"/>
      <c r="Z10" s="16"/>
      <c r="AA10" s="16"/>
      <c r="AB10" s="17" t="s">
        <v>23</v>
      </c>
      <c r="AC10" s="90"/>
      <c r="AD10" s="58"/>
      <c r="AH10" s="18">
        <f>$AC$9</f>
        <v>0</v>
      </c>
      <c r="AI10" s="19" t="str">
        <f>IF($S10="■",COUNT($W10:$AA10),"")</f>
        <v/>
      </c>
      <c r="AJ10" s="19" t="str">
        <f>IF(AND($S10="■",SUM($W10:$AA10)&gt;0),$AH10*$AI10,"")</f>
        <v/>
      </c>
      <c r="AK10" s="20" t="str">
        <f>IF(AND($S10="■",SUM($W10:$AA10)&gt;0),$AJ$7*AJ10,"")</f>
        <v/>
      </c>
      <c r="AL10" s="7"/>
      <c r="AM10" s="7"/>
      <c r="AN10" s="7"/>
      <c r="AR10" s="1" t="str">
        <f ca="1">IF($AR9="","",IF(YEAR(TODAY())+2=AR9+2019,DBCS(AR9+1),""))</f>
        <v/>
      </c>
      <c r="AS10" s="1">
        <v>3</v>
      </c>
      <c r="AT10" s="1">
        <v>3</v>
      </c>
    </row>
    <row r="11" spans="1:55" ht="15" customHeight="1">
      <c r="B11" s="130"/>
      <c r="C11" s="133"/>
      <c r="D11" s="193" t="s">
        <v>24</v>
      </c>
      <c r="E11" s="61"/>
      <c r="F11" s="112"/>
      <c r="G11" s="112"/>
      <c r="H11" s="112"/>
      <c r="I11" s="112"/>
      <c r="J11" s="112"/>
      <c r="K11" s="112"/>
      <c r="L11" s="112"/>
      <c r="M11" s="113"/>
      <c r="N11" s="114" t="s">
        <v>25</v>
      </c>
      <c r="O11" s="194"/>
      <c r="Q11" s="204"/>
      <c r="R11" s="148" t="s">
        <v>26</v>
      </c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50"/>
      <c r="AK11" s="7"/>
      <c r="AR11" s="1" t="str">
        <f ca="1">IF($AR10="","",IF(YEAR(TODAY())+2=AR10+2019,DBCS(AR10+1),""))</f>
        <v/>
      </c>
      <c r="AS11" s="1">
        <v>4</v>
      </c>
      <c r="AT11" s="1">
        <v>4</v>
      </c>
    </row>
    <row r="12" spans="1:55" ht="15" customHeight="1">
      <c r="B12" s="130"/>
      <c r="C12" s="133"/>
      <c r="D12" s="126" t="s">
        <v>27</v>
      </c>
      <c r="E12" s="186"/>
      <c r="F12" s="199"/>
      <c r="G12" s="199"/>
      <c r="H12" s="199"/>
      <c r="I12" s="199"/>
      <c r="J12" s="199"/>
      <c r="K12" s="199"/>
      <c r="L12" s="124"/>
      <c r="M12" s="125"/>
      <c r="N12" s="116"/>
      <c r="O12" s="195"/>
      <c r="Q12" s="204"/>
      <c r="R12" s="151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3"/>
      <c r="AR12" s="1" t="str">
        <f t="shared" ref="AR12:AR19" ca="1" si="0">IF($AR11="","",IF(YEAR(TODAY())+2=AR11+2019,DBCS(AR11+1),""))</f>
        <v/>
      </c>
      <c r="AS12" s="1">
        <v>5</v>
      </c>
      <c r="AT12" s="1">
        <v>5</v>
      </c>
    </row>
    <row r="13" spans="1:55" ht="15" customHeight="1">
      <c r="B13" s="130"/>
      <c r="C13" s="133"/>
      <c r="D13" s="123"/>
      <c r="E13" s="198"/>
      <c r="F13" s="199"/>
      <c r="G13" s="199"/>
      <c r="H13" s="199"/>
      <c r="I13" s="199"/>
      <c r="J13" s="199"/>
      <c r="K13" s="199"/>
      <c r="L13" s="124"/>
      <c r="M13" s="125"/>
      <c r="N13" s="116"/>
      <c r="O13" s="195"/>
      <c r="Q13" s="204"/>
      <c r="R13" s="22"/>
      <c r="S13" s="55" t="s">
        <v>75</v>
      </c>
      <c r="T13" s="60" t="s">
        <v>28</v>
      </c>
      <c r="U13" s="200"/>
      <c r="V13" s="55" t="s">
        <v>75</v>
      </c>
      <c r="W13" s="60" t="s">
        <v>29</v>
      </c>
      <c r="X13" s="60"/>
      <c r="Y13" s="60"/>
      <c r="Z13" s="60"/>
      <c r="AA13" s="61"/>
      <c r="AB13" s="61"/>
      <c r="AC13" s="88"/>
      <c r="AD13" s="57" t="s">
        <v>14</v>
      </c>
      <c r="AH13" s="12">
        <f>$AC$13</f>
        <v>0</v>
      </c>
      <c r="AI13" s="13" t="str">
        <f>IF($S13="■",1,"")</f>
        <v/>
      </c>
      <c r="AJ13" s="13" t="str">
        <f>IF($AI13="","",$AH13*$AI13)</f>
        <v/>
      </c>
      <c r="AK13" s="14" t="str">
        <f>IF($AI13="","",$AJ$7*AJ13)</f>
        <v/>
      </c>
      <c r="AR13" s="1" t="str">
        <f t="shared" ca="1" si="0"/>
        <v/>
      </c>
      <c r="AS13" s="1">
        <v>6</v>
      </c>
      <c r="AT13" s="1">
        <v>6</v>
      </c>
    </row>
    <row r="14" spans="1:55" ht="15" customHeight="1">
      <c r="B14" s="131"/>
      <c r="C14" s="134"/>
      <c r="D14" s="188" t="s">
        <v>30</v>
      </c>
      <c r="E14" s="189"/>
      <c r="F14" s="23"/>
      <c r="G14" s="190"/>
      <c r="H14" s="191"/>
      <c r="I14" s="24" t="s">
        <v>3</v>
      </c>
      <c r="J14" s="25"/>
      <c r="K14" s="24" t="s">
        <v>4</v>
      </c>
      <c r="L14" s="25"/>
      <c r="M14" s="26" t="s">
        <v>5</v>
      </c>
      <c r="N14" s="196"/>
      <c r="O14" s="197"/>
      <c r="Q14" s="204"/>
      <c r="R14" s="22"/>
      <c r="S14" s="27" t="s">
        <v>75</v>
      </c>
      <c r="T14" s="126" t="s">
        <v>31</v>
      </c>
      <c r="U14" s="185"/>
      <c r="V14" s="27" t="s">
        <v>75</v>
      </c>
      <c r="W14" s="126" t="s">
        <v>32</v>
      </c>
      <c r="X14" s="126"/>
      <c r="Y14" s="126"/>
      <c r="Z14" s="126"/>
      <c r="AA14" s="186"/>
      <c r="AB14" s="186"/>
      <c r="AC14" s="201"/>
      <c r="AD14" s="202"/>
      <c r="AH14" s="28">
        <f t="shared" ref="AH14:AH16" si="1">$AC$13</f>
        <v>0</v>
      </c>
      <c r="AI14" s="29" t="str">
        <f t="shared" ref="AI14:AI16" si="2">IF($S14="■",1,"")</f>
        <v/>
      </c>
      <c r="AJ14" s="29" t="str">
        <f t="shared" ref="AJ14:AJ16" si="3">IF($AI14="","",$AH14*$AI14)</f>
        <v/>
      </c>
      <c r="AK14" s="30" t="str">
        <f t="shared" ref="AK14:AK16" si="4">IF($AI14="","",$AJ$7*AJ14)</f>
        <v/>
      </c>
      <c r="AR14" s="1" t="str">
        <f t="shared" ca="1" si="0"/>
        <v/>
      </c>
      <c r="AS14" s="1">
        <v>7</v>
      </c>
      <c r="AT14" s="1">
        <v>7</v>
      </c>
    </row>
    <row r="15" spans="1:55" ht="15" customHeight="1">
      <c r="B15" s="183" t="s">
        <v>33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Q15" s="204"/>
      <c r="R15" s="22"/>
      <c r="S15" s="27" t="s">
        <v>75</v>
      </c>
      <c r="T15" s="126" t="s">
        <v>34</v>
      </c>
      <c r="U15" s="185"/>
      <c r="V15" s="120" t="s">
        <v>35</v>
      </c>
      <c r="W15" s="186"/>
      <c r="X15" s="186"/>
      <c r="Y15" s="186"/>
      <c r="Z15" s="186"/>
      <c r="AA15" s="186"/>
      <c r="AB15" s="186"/>
      <c r="AC15" s="201"/>
      <c r="AD15" s="202"/>
      <c r="AH15" s="28">
        <f t="shared" si="1"/>
        <v>0</v>
      </c>
      <c r="AI15" s="29" t="str">
        <f t="shared" si="2"/>
        <v/>
      </c>
      <c r="AJ15" s="29" t="str">
        <f t="shared" si="3"/>
        <v/>
      </c>
      <c r="AK15" s="30" t="str">
        <f t="shared" si="4"/>
        <v/>
      </c>
      <c r="AL15" s="29"/>
      <c r="AM15" s="29"/>
      <c r="AN15" s="31"/>
      <c r="AR15" s="1" t="str">
        <f t="shared" ca="1" si="0"/>
        <v/>
      </c>
      <c r="AS15" s="1">
        <v>8</v>
      </c>
      <c r="AT15" s="1">
        <v>8</v>
      </c>
    </row>
    <row r="16" spans="1:55" ht="15" customHeight="1" thickBot="1"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Q16" s="204"/>
      <c r="R16" s="22"/>
      <c r="S16" s="56" t="s">
        <v>75</v>
      </c>
      <c r="T16" s="85" t="s">
        <v>36</v>
      </c>
      <c r="U16" s="138"/>
      <c r="V16" s="187"/>
      <c r="W16" s="62"/>
      <c r="X16" s="62"/>
      <c r="Y16" s="62"/>
      <c r="Z16" s="62"/>
      <c r="AA16" s="62"/>
      <c r="AB16" s="62"/>
      <c r="AC16" s="90"/>
      <c r="AD16" s="58"/>
      <c r="AH16" s="28">
        <f t="shared" si="1"/>
        <v>0</v>
      </c>
      <c r="AI16" s="29" t="str">
        <f t="shared" si="2"/>
        <v/>
      </c>
      <c r="AJ16" s="29" t="str">
        <f t="shared" si="3"/>
        <v/>
      </c>
      <c r="AK16" s="30" t="str">
        <f t="shared" si="4"/>
        <v/>
      </c>
      <c r="AL16" s="29"/>
      <c r="AM16" s="29"/>
      <c r="AN16" s="31"/>
      <c r="AR16" s="1" t="str">
        <f t="shared" ca="1" si="0"/>
        <v/>
      </c>
      <c r="AS16" s="1">
        <v>9</v>
      </c>
      <c r="AT16" s="1">
        <v>9</v>
      </c>
    </row>
    <row r="17" spans="2:46" ht="14.25" thickTop="1">
      <c r="B17" s="139" t="s">
        <v>37</v>
      </c>
      <c r="C17" s="142" t="s">
        <v>38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4"/>
      <c r="Q17" s="204"/>
      <c r="R17" s="148" t="s">
        <v>39</v>
      </c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50"/>
      <c r="AH17" s="28"/>
      <c r="AI17" s="29" t="str">
        <f>IF($V13="■",1,"")</f>
        <v/>
      </c>
      <c r="AJ17" s="29" t="str">
        <f>IF($AI17="","",$AH13*$AI17)</f>
        <v/>
      </c>
      <c r="AK17" s="30" t="str">
        <f>IF($AI17="","",$AJ$7*AJ17)</f>
        <v/>
      </c>
      <c r="AR17" s="1" t="str">
        <f t="shared" ca="1" si="0"/>
        <v/>
      </c>
      <c r="AS17" s="1">
        <v>10</v>
      </c>
      <c r="AT17" s="1">
        <v>10</v>
      </c>
    </row>
    <row r="18" spans="2:46" ht="13.5">
      <c r="B18" s="140"/>
      <c r="C18" s="145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7"/>
      <c r="Q18" s="204"/>
      <c r="R18" s="151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3"/>
      <c r="AH18" s="18"/>
      <c r="AI18" s="19" t="str">
        <f>IF($V14="■",1,"")</f>
        <v/>
      </c>
      <c r="AJ18" s="19" t="str">
        <f>IF($AI18="","",$AH14*$AI18)</f>
        <v/>
      </c>
      <c r="AK18" s="20" t="str">
        <f>IF($AI18="","",$AJ$7*AJ18)</f>
        <v/>
      </c>
      <c r="AR18" s="1" t="str">
        <f t="shared" ca="1" si="0"/>
        <v/>
      </c>
      <c r="AS18" s="1">
        <v>11</v>
      </c>
      <c r="AT18" s="1">
        <v>11</v>
      </c>
    </row>
    <row r="19" spans="2:46" ht="14.25">
      <c r="B19" s="140"/>
      <c r="C19" s="154" t="s">
        <v>40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6"/>
      <c r="Q19" s="204"/>
      <c r="R19" s="8"/>
      <c r="S19" s="157" t="s">
        <v>76</v>
      </c>
      <c r="T19" s="159" t="s">
        <v>41</v>
      </c>
      <c r="U19" s="160"/>
      <c r="V19" s="114" t="s">
        <v>42</v>
      </c>
      <c r="W19" s="163"/>
      <c r="X19" s="163"/>
      <c r="Y19" s="166"/>
      <c r="Z19" s="166"/>
      <c r="AA19" s="166"/>
      <c r="AB19" s="166"/>
      <c r="AC19" s="166"/>
      <c r="AD19" s="167"/>
      <c r="AH19" s="12"/>
      <c r="AI19" s="13"/>
      <c r="AJ19" s="13"/>
      <c r="AK19" s="14"/>
      <c r="AR19" s="1" t="str">
        <f t="shared" ca="1" si="0"/>
        <v/>
      </c>
      <c r="AS19" s="1">
        <v>12</v>
      </c>
      <c r="AT19" s="1">
        <v>12</v>
      </c>
    </row>
    <row r="20" spans="2:46" ht="13.5">
      <c r="B20" s="140"/>
      <c r="C20" s="170" t="s">
        <v>43</v>
      </c>
      <c r="D20" s="173" t="s">
        <v>10</v>
      </c>
      <c r="E20" s="174"/>
      <c r="F20" s="175"/>
      <c r="G20" s="175"/>
      <c r="H20" s="175"/>
      <c r="I20" s="175"/>
      <c r="J20" s="175"/>
      <c r="K20" s="175"/>
      <c r="L20" s="175"/>
      <c r="M20" s="175"/>
      <c r="N20" s="175"/>
      <c r="O20" s="176"/>
      <c r="Q20" s="204"/>
      <c r="R20" s="8"/>
      <c r="S20" s="158"/>
      <c r="T20" s="161"/>
      <c r="U20" s="162"/>
      <c r="V20" s="164"/>
      <c r="W20" s="165"/>
      <c r="X20" s="165"/>
      <c r="Y20" s="168"/>
      <c r="Z20" s="168"/>
      <c r="AA20" s="168"/>
      <c r="AB20" s="168"/>
      <c r="AC20" s="168"/>
      <c r="AD20" s="169"/>
      <c r="AH20" s="18"/>
      <c r="AI20" s="19"/>
      <c r="AJ20" s="19"/>
      <c r="AK20" s="32"/>
      <c r="AT20" s="1">
        <v>13</v>
      </c>
    </row>
    <row r="21" spans="2:46" ht="13.5">
      <c r="B21" s="140"/>
      <c r="C21" s="171"/>
      <c r="D21" s="177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9"/>
      <c r="Q21" s="204"/>
      <c r="R21" s="8"/>
      <c r="S21" s="157" t="s">
        <v>76</v>
      </c>
      <c r="T21" s="126" t="s">
        <v>39</v>
      </c>
      <c r="U21" s="127"/>
      <c r="V21" s="9" t="str">
        <f>IF($W21="","",IF($W21&gt;20,"平成","令和"))</f>
        <v/>
      </c>
      <c r="W21" s="10"/>
      <c r="X21" s="10"/>
      <c r="Y21" s="10"/>
      <c r="Z21" s="10"/>
      <c r="AA21" s="10"/>
      <c r="AB21" s="11" t="s">
        <v>20</v>
      </c>
      <c r="AC21" s="88"/>
      <c r="AD21" s="57" t="s">
        <v>21</v>
      </c>
      <c r="AH21" s="12">
        <f>$AC$21</f>
        <v>0</v>
      </c>
      <c r="AI21" s="13" t="str">
        <f>IF($S21="■",COUNT($W21:$AA21),"")</f>
        <v/>
      </c>
      <c r="AJ21" s="13" t="str">
        <f>IF(AND($S21="■",SUM($W21:$AA21)&gt;0),$AH21*$AI21,"")</f>
        <v/>
      </c>
      <c r="AK21" s="14" t="str">
        <f t="shared" ref="AK21:AK22" si="5">IF(AND($S21="■",SUM($W21:$AA21)&gt;0),$AJ$7*AJ21,"")</f>
        <v/>
      </c>
      <c r="AL21" s="7"/>
      <c r="AM21" s="7"/>
      <c r="AN21" s="7"/>
      <c r="AT21" s="1">
        <v>14</v>
      </c>
    </row>
    <row r="22" spans="2:46" ht="13.5">
      <c r="B22" s="140"/>
      <c r="C22" s="171"/>
      <c r="D22" s="177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9"/>
      <c r="Q22" s="204"/>
      <c r="R22" s="8"/>
      <c r="S22" s="158"/>
      <c r="T22" s="85"/>
      <c r="U22" s="128"/>
      <c r="V22" s="15" t="str">
        <f>IF($W22="","",IF($W22&gt;20,"平成","令和"))</f>
        <v/>
      </c>
      <c r="W22" s="16"/>
      <c r="X22" s="16"/>
      <c r="Y22" s="16"/>
      <c r="Z22" s="16"/>
      <c r="AA22" s="16"/>
      <c r="AB22" s="17" t="s">
        <v>23</v>
      </c>
      <c r="AC22" s="90"/>
      <c r="AD22" s="58"/>
      <c r="AH22" s="18">
        <f>$AC$21</f>
        <v>0</v>
      </c>
      <c r="AI22" s="19" t="str">
        <f>IF($S21="■",COUNT($W22:$AA22),"")</f>
        <v/>
      </c>
      <c r="AJ22" s="29" t="str">
        <f>IF(AND($S22="■",SUM($W22:$AA22)&gt;0),$AH22*$AI22,"")</f>
        <v/>
      </c>
      <c r="AK22" s="20" t="str">
        <f t="shared" si="5"/>
        <v/>
      </c>
      <c r="AL22" s="7"/>
      <c r="AM22" s="7"/>
      <c r="AN22" s="7"/>
      <c r="AT22" s="1">
        <v>15</v>
      </c>
    </row>
    <row r="23" spans="2:46" ht="13.5">
      <c r="B23" s="140"/>
      <c r="C23" s="171"/>
      <c r="D23" s="180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2"/>
      <c r="Q23" s="204"/>
      <c r="R23" s="103" t="s">
        <v>76</v>
      </c>
      <c r="S23" s="103"/>
      <c r="T23" s="60" t="s">
        <v>44</v>
      </c>
      <c r="U23" s="61"/>
      <c r="V23" s="61"/>
      <c r="W23" s="61"/>
      <c r="X23" s="61"/>
      <c r="Y23" s="61"/>
      <c r="Z23" s="61"/>
      <c r="AA23" s="61"/>
      <c r="AB23" s="61"/>
      <c r="AC23" s="88"/>
      <c r="AD23" s="57" t="s">
        <v>45</v>
      </c>
      <c r="AH23" s="12"/>
      <c r="AI23" s="13"/>
      <c r="AJ23" s="13"/>
      <c r="AK23" s="14"/>
      <c r="AT23" s="1">
        <v>16</v>
      </c>
    </row>
    <row r="24" spans="2:46" ht="13.5">
      <c r="B24" s="140"/>
      <c r="C24" s="171"/>
      <c r="D24" s="111" t="s">
        <v>24</v>
      </c>
      <c r="E24" s="61"/>
      <c r="F24" s="112"/>
      <c r="G24" s="112"/>
      <c r="H24" s="112"/>
      <c r="I24" s="112"/>
      <c r="J24" s="112"/>
      <c r="K24" s="112"/>
      <c r="L24" s="112"/>
      <c r="M24" s="113"/>
      <c r="N24" s="114" t="s">
        <v>25</v>
      </c>
      <c r="O24" s="115"/>
      <c r="Q24" s="204"/>
      <c r="R24" s="104"/>
      <c r="S24" s="104"/>
      <c r="T24" s="62"/>
      <c r="U24" s="62"/>
      <c r="V24" s="62"/>
      <c r="W24" s="62"/>
      <c r="X24" s="62"/>
      <c r="Y24" s="62"/>
      <c r="Z24" s="62"/>
      <c r="AA24" s="62"/>
      <c r="AB24" s="62"/>
      <c r="AC24" s="90"/>
      <c r="AD24" s="58"/>
      <c r="AH24" s="28" t="str">
        <f>IF($R23="■",$AC23,"")</f>
        <v/>
      </c>
      <c r="AI24" s="29" t="str">
        <f>IF($R23="■",1,"")</f>
        <v/>
      </c>
      <c r="AJ24" s="29" t="str">
        <f>IF($AI24="","",$AH24*$AI24)</f>
        <v/>
      </c>
      <c r="AK24" s="30" t="str">
        <f>IF($AI24="","",$AJ$7*AJ24)</f>
        <v/>
      </c>
      <c r="AL24" s="7"/>
      <c r="AM24" s="7"/>
      <c r="AN24" s="7"/>
      <c r="AT24" s="1">
        <v>17</v>
      </c>
    </row>
    <row r="25" spans="2:46" ht="13.5">
      <c r="B25" s="140"/>
      <c r="C25" s="171"/>
      <c r="D25" s="120" t="s">
        <v>27</v>
      </c>
      <c r="E25" s="121"/>
      <c r="F25" s="124"/>
      <c r="G25" s="124"/>
      <c r="H25" s="124"/>
      <c r="I25" s="124"/>
      <c r="J25" s="124"/>
      <c r="K25" s="124"/>
      <c r="L25" s="124"/>
      <c r="M25" s="125"/>
      <c r="N25" s="116"/>
      <c r="O25" s="117"/>
      <c r="Q25" s="204"/>
      <c r="R25" s="103" t="s">
        <v>76</v>
      </c>
      <c r="S25" s="103"/>
      <c r="T25" s="60" t="s">
        <v>46</v>
      </c>
      <c r="U25" s="61"/>
      <c r="V25" s="61"/>
      <c r="W25" s="61"/>
      <c r="X25" s="61"/>
      <c r="Y25" s="61"/>
      <c r="Z25" s="61"/>
      <c r="AA25" s="61"/>
      <c r="AB25" s="61"/>
      <c r="AC25" s="88"/>
      <c r="AD25" s="57" t="s">
        <v>14</v>
      </c>
      <c r="AH25" s="28"/>
      <c r="AI25" s="29"/>
      <c r="AJ25" s="29"/>
      <c r="AK25" s="33"/>
      <c r="AT25" s="1">
        <v>18</v>
      </c>
    </row>
    <row r="26" spans="2:46" ht="13.5">
      <c r="B26" s="140"/>
      <c r="C26" s="171"/>
      <c r="D26" s="122"/>
      <c r="E26" s="123"/>
      <c r="F26" s="124"/>
      <c r="G26" s="124"/>
      <c r="H26" s="124"/>
      <c r="I26" s="124"/>
      <c r="J26" s="124"/>
      <c r="K26" s="124"/>
      <c r="L26" s="124"/>
      <c r="M26" s="125"/>
      <c r="N26" s="116"/>
      <c r="O26" s="117"/>
      <c r="Q26" s="204"/>
      <c r="R26" s="104"/>
      <c r="S26" s="104"/>
      <c r="T26" s="62"/>
      <c r="U26" s="62"/>
      <c r="V26" s="62"/>
      <c r="W26" s="62"/>
      <c r="X26" s="62"/>
      <c r="Y26" s="62"/>
      <c r="Z26" s="62"/>
      <c r="AA26" s="62"/>
      <c r="AB26" s="62"/>
      <c r="AC26" s="90"/>
      <c r="AD26" s="58"/>
      <c r="AH26" s="28" t="str">
        <f>IF($R25="■",$AC25,"")</f>
        <v/>
      </c>
      <c r="AI26" s="29" t="str">
        <f>IF($R25="■",1,"")</f>
        <v/>
      </c>
      <c r="AJ26" s="29" t="str">
        <f>IF($AI26="","",$AH26*$AI26)</f>
        <v/>
      </c>
      <c r="AK26" s="30" t="str">
        <f>IF($AI26="","",$AJ$7*AJ26)</f>
        <v/>
      </c>
      <c r="AL26" s="7"/>
      <c r="AM26" s="7"/>
      <c r="AN26" s="7"/>
      <c r="AT26" s="1">
        <v>19</v>
      </c>
    </row>
    <row r="27" spans="2:46" ht="14.25" thickBot="1">
      <c r="B27" s="141"/>
      <c r="C27" s="172"/>
      <c r="D27" s="105" t="s">
        <v>30</v>
      </c>
      <c r="E27" s="106"/>
      <c r="F27" s="34"/>
      <c r="G27" s="107"/>
      <c r="H27" s="108"/>
      <c r="I27" s="35" t="s">
        <v>3</v>
      </c>
      <c r="J27" s="36"/>
      <c r="K27" s="35" t="s">
        <v>4</v>
      </c>
      <c r="L27" s="36"/>
      <c r="M27" s="37" t="s">
        <v>5</v>
      </c>
      <c r="N27" s="118"/>
      <c r="O27" s="119"/>
      <c r="Q27" s="204"/>
      <c r="R27" s="103" t="s">
        <v>76</v>
      </c>
      <c r="S27" s="103"/>
      <c r="T27" s="60" t="s">
        <v>47</v>
      </c>
      <c r="U27" s="61"/>
      <c r="V27" s="61"/>
      <c r="W27" s="61"/>
      <c r="X27" s="61"/>
      <c r="Y27" s="61"/>
      <c r="Z27" s="61"/>
      <c r="AA27" s="61"/>
      <c r="AB27" s="61"/>
      <c r="AC27" s="88"/>
      <c r="AD27" s="57" t="s">
        <v>14</v>
      </c>
      <c r="AH27" s="28"/>
      <c r="AI27" s="29"/>
      <c r="AJ27" s="29"/>
      <c r="AK27" s="33"/>
      <c r="AT27" s="1">
        <v>20</v>
      </c>
    </row>
    <row r="28" spans="2:46" ht="14.25" thickTop="1">
      <c r="B28" s="38"/>
      <c r="C28" s="39"/>
      <c r="Q28" s="205"/>
      <c r="R28" s="109"/>
      <c r="S28" s="109"/>
      <c r="T28" s="110"/>
      <c r="U28" s="110"/>
      <c r="V28" s="110"/>
      <c r="W28" s="110"/>
      <c r="X28" s="110"/>
      <c r="Y28" s="110"/>
      <c r="Z28" s="110"/>
      <c r="AA28" s="110"/>
      <c r="AB28" s="110"/>
      <c r="AC28" s="89"/>
      <c r="AD28" s="59"/>
      <c r="AH28" s="18" t="str">
        <f>IF($R27="■",$AC27,"")</f>
        <v/>
      </c>
      <c r="AI28" s="19" t="str">
        <f>IF($R27="■",1,"")</f>
        <v/>
      </c>
      <c r="AJ28" s="19" t="str">
        <f>IF($AI28="","",$AH28*$AI28)</f>
        <v/>
      </c>
      <c r="AK28" s="20" t="str">
        <f>IF($AI28="","",$AJ$7*AJ28)</f>
        <v/>
      </c>
      <c r="AL28" s="7"/>
      <c r="AM28" s="7"/>
      <c r="AN28" s="7"/>
      <c r="AT28" s="1">
        <v>21</v>
      </c>
    </row>
    <row r="29" spans="2:46" ht="13.5">
      <c r="B29" s="81" t="s">
        <v>48</v>
      </c>
      <c r="C29" s="84" t="s">
        <v>49</v>
      </c>
      <c r="D29" s="84"/>
      <c r="E29" s="84"/>
      <c r="F29" s="86" t="s">
        <v>50</v>
      </c>
      <c r="G29" s="86"/>
      <c r="H29" s="86"/>
      <c r="I29" s="91" t="s">
        <v>51</v>
      </c>
      <c r="J29" s="91"/>
      <c r="K29" s="91"/>
      <c r="L29" s="93" t="s">
        <v>52</v>
      </c>
      <c r="M29" s="93"/>
      <c r="N29" s="93"/>
      <c r="O29" s="94"/>
      <c r="Q29" s="40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K29" s="7">
        <f>SUM($AK$9:$AK$28)</f>
        <v>0</v>
      </c>
      <c r="AT29" s="1">
        <v>22</v>
      </c>
    </row>
    <row r="30" spans="2:46" ht="13.5">
      <c r="B30" s="82"/>
      <c r="C30" s="85"/>
      <c r="D30" s="85"/>
      <c r="E30" s="85"/>
      <c r="F30" s="87"/>
      <c r="G30" s="87"/>
      <c r="H30" s="87"/>
      <c r="I30" s="92"/>
      <c r="J30" s="92"/>
      <c r="K30" s="92"/>
      <c r="L30" s="95"/>
      <c r="M30" s="95"/>
      <c r="N30" s="95"/>
      <c r="O30" s="96"/>
      <c r="Q30" s="97" t="s">
        <v>53</v>
      </c>
      <c r="R30" s="98"/>
      <c r="S30" s="98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4"/>
      <c r="AT30" s="1">
        <v>23</v>
      </c>
    </row>
    <row r="31" spans="2:46" ht="13.5">
      <c r="B31" s="82"/>
      <c r="C31" s="69"/>
      <c r="D31" s="70"/>
      <c r="E31" s="72" t="s">
        <v>54</v>
      </c>
      <c r="F31" s="74"/>
      <c r="G31" s="75"/>
      <c r="H31" s="72" t="s">
        <v>54</v>
      </c>
      <c r="I31" s="74"/>
      <c r="J31" s="75"/>
      <c r="K31" s="72" t="s">
        <v>54</v>
      </c>
      <c r="L31" s="69"/>
      <c r="M31" s="70"/>
      <c r="N31" s="70"/>
      <c r="O31" s="57" t="s">
        <v>54</v>
      </c>
      <c r="Q31" s="99"/>
      <c r="R31" s="100"/>
      <c r="S31" s="100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6"/>
      <c r="AT31" s="1">
        <v>24</v>
      </c>
    </row>
    <row r="32" spans="2:46" ht="13.5">
      <c r="B32" s="83"/>
      <c r="C32" s="71"/>
      <c r="D32" s="71"/>
      <c r="E32" s="73"/>
      <c r="F32" s="76"/>
      <c r="G32" s="77"/>
      <c r="H32" s="73"/>
      <c r="I32" s="76"/>
      <c r="J32" s="77"/>
      <c r="K32" s="73"/>
      <c r="L32" s="71"/>
      <c r="M32" s="71"/>
      <c r="N32" s="71"/>
      <c r="O32" s="59"/>
      <c r="Q32" s="99"/>
      <c r="R32" s="100"/>
      <c r="S32" s="100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6"/>
      <c r="AT32" s="1">
        <v>25</v>
      </c>
    </row>
    <row r="33" spans="2:46" ht="13.5">
      <c r="Q33" s="99"/>
      <c r="R33" s="100"/>
      <c r="S33" s="100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6"/>
      <c r="AT33" s="1">
        <v>26</v>
      </c>
    </row>
    <row r="34" spans="2:46" ht="13.5">
      <c r="B34" s="78" t="s">
        <v>55</v>
      </c>
      <c r="C34" s="79"/>
      <c r="D34" s="80"/>
      <c r="E34" s="41" t="s">
        <v>75</v>
      </c>
      <c r="F34" s="79" t="s">
        <v>56</v>
      </c>
      <c r="G34" s="79"/>
      <c r="H34" s="41" t="s">
        <v>75</v>
      </c>
      <c r="I34" s="79" t="s">
        <v>57</v>
      </c>
      <c r="J34" s="79"/>
      <c r="K34" s="41" t="s">
        <v>75</v>
      </c>
      <c r="L34" s="79" t="s">
        <v>58</v>
      </c>
      <c r="M34" s="79"/>
      <c r="N34" s="42"/>
      <c r="O34" s="43"/>
      <c r="Q34" s="101"/>
      <c r="R34" s="102"/>
      <c r="S34" s="102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8"/>
      <c r="AT34" s="1">
        <v>27</v>
      </c>
    </row>
    <row r="35" spans="2:46" ht="13.5">
      <c r="AT35" s="1">
        <v>28</v>
      </c>
    </row>
    <row r="36" spans="2:46" ht="13.5">
      <c r="AT36" s="1">
        <v>29</v>
      </c>
    </row>
    <row r="37" spans="2:46" ht="13.5">
      <c r="AT37" s="1">
        <v>30</v>
      </c>
    </row>
    <row r="38" spans="2:46" ht="13.5">
      <c r="AT38" s="1">
        <v>31</v>
      </c>
    </row>
    <row r="39" spans="2:46" ht="13.5"/>
    <row r="40" spans="2:46" ht="13.5"/>
    <row r="41" spans="2:46" ht="13.5"/>
  </sheetData>
  <sheetProtection password="C3D8" sheet="1" objects="1" scenarios="1" selectLockedCells="1"/>
  <mergeCells count="88">
    <mergeCell ref="B5:O5"/>
    <mergeCell ref="H1:R2"/>
    <mergeCell ref="B2:E3"/>
    <mergeCell ref="V2:W2"/>
    <mergeCell ref="X2:Y2"/>
    <mergeCell ref="Z2:AA2"/>
    <mergeCell ref="D11:E11"/>
    <mergeCell ref="F11:M11"/>
    <mergeCell ref="N11:O14"/>
    <mergeCell ref="R11:AD12"/>
    <mergeCell ref="D12:E13"/>
    <mergeCell ref="F12:M13"/>
    <mergeCell ref="T13:U13"/>
    <mergeCell ref="W13:AB13"/>
    <mergeCell ref="AC13:AC16"/>
    <mergeCell ref="AD13:AD16"/>
    <mergeCell ref="Q7:Q28"/>
    <mergeCell ref="R7:AD8"/>
    <mergeCell ref="D8:O10"/>
    <mergeCell ref="T9:U9"/>
    <mergeCell ref="AC9:AC10"/>
    <mergeCell ref="AD9:AD10"/>
    <mergeCell ref="D14:E14"/>
    <mergeCell ref="G14:H14"/>
    <mergeCell ref="T14:U14"/>
    <mergeCell ref="W14:AB14"/>
    <mergeCell ref="B15:O16"/>
    <mergeCell ref="T15:U15"/>
    <mergeCell ref="V15:AB15"/>
    <mergeCell ref="T16:U16"/>
    <mergeCell ref="V16:AB16"/>
    <mergeCell ref="B7:B14"/>
    <mergeCell ref="C7:C14"/>
    <mergeCell ref="D7:O7"/>
    <mergeCell ref="T10:U10"/>
    <mergeCell ref="B17:B27"/>
    <mergeCell ref="C17:O18"/>
    <mergeCell ref="R17:AD18"/>
    <mergeCell ref="C19:O19"/>
    <mergeCell ref="S19:S20"/>
    <mergeCell ref="T19:U20"/>
    <mergeCell ref="V19:X20"/>
    <mergeCell ref="Y19:AD20"/>
    <mergeCell ref="C20:C27"/>
    <mergeCell ref="D20:O20"/>
    <mergeCell ref="D21:O23"/>
    <mergeCell ref="S21:S22"/>
    <mergeCell ref="T21:U22"/>
    <mergeCell ref="AC21:AC22"/>
    <mergeCell ref="AD21:AD22"/>
    <mergeCell ref="R23:S24"/>
    <mergeCell ref="T23:AB24"/>
    <mergeCell ref="AC23:AC24"/>
    <mergeCell ref="AD23:AD24"/>
    <mergeCell ref="D27:E27"/>
    <mergeCell ref="G27:H27"/>
    <mergeCell ref="R27:S28"/>
    <mergeCell ref="T27:AB28"/>
    <mergeCell ref="D24:E24"/>
    <mergeCell ref="F24:M24"/>
    <mergeCell ref="N24:O27"/>
    <mergeCell ref="D25:E26"/>
    <mergeCell ref="F25:M26"/>
    <mergeCell ref="AC27:AC28"/>
    <mergeCell ref="F34:G34"/>
    <mergeCell ref="I34:J34"/>
    <mergeCell ref="L34:M34"/>
    <mergeCell ref="AC25:AC26"/>
    <mergeCell ref="I29:K30"/>
    <mergeCell ref="L29:O30"/>
    <mergeCell ref="Q30:S34"/>
    <mergeCell ref="R25:S26"/>
    <mergeCell ref="AD25:AD26"/>
    <mergeCell ref="AD27:AD28"/>
    <mergeCell ref="T25:AB26"/>
    <mergeCell ref="T30:AD34"/>
    <mergeCell ref="C31:D32"/>
    <mergeCell ref="E31:E32"/>
    <mergeCell ref="F31:G32"/>
    <mergeCell ref="H31:H32"/>
    <mergeCell ref="I31:J32"/>
    <mergeCell ref="K31:K32"/>
    <mergeCell ref="L31:N32"/>
    <mergeCell ref="O31:O32"/>
    <mergeCell ref="B34:D34"/>
    <mergeCell ref="B29:B32"/>
    <mergeCell ref="C29:E30"/>
    <mergeCell ref="F29:H30"/>
  </mergeCells>
  <phoneticPr fontId="2"/>
  <dataValidations count="11">
    <dataValidation type="list" imeMode="off" allowBlank="1" showInputMessage="1" showErrorMessage="1" sqref="Z2:AA2">
      <formula1>$AS$8:$AS$19</formula1>
    </dataValidation>
    <dataValidation type="list" imeMode="off" allowBlank="1" showInputMessage="1" showErrorMessage="1" sqref="V2:W2">
      <formula1>$AR$8:$AR$19</formula1>
    </dataValidation>
    <dataValidation type="whole" imeMode="off" allowBlank="1" showInputMessage="1" showErrorMessage="1" sqref="G14:H14 G27:H27">
      <formula1>1</formula1>
      <formula2>2030</formula2>
    </dataValidation>
    <dataValidation type="whole" imeMode="off" allowBlank="1" showInputMessage="1" showErrorMessage="1" sqref="L14 L27">
      <formula1>1</formula1>
      <formula2>31</formula2>
    </dataValidation>
    <dataValidation type="whole" imeMode="off" allowBlank="1" showInputMessage="1" showErrorMessage="1" sqref="J14 J27">
      <formula1>1</formula1>
      <formula2>12</formula2>
    </dataValidation>
    <dataValidation imeMode="off" allowBlank="1" showInputMessage="1" showErrorMessage="1" sqref="AC9:AC10 W21:AA22 W9:AA10 C31:D32 AC13:AC16 I31:J32 F31:G32 AC21:AC28 L31:N32"/>
    <dataValidation type="list" allowBlank="1" showInputMessage="1" showErrorMessage="1" sqref="S9:S10 K34 H34 E34 S13:S16 V13:V14 S19:S22 R27 R23 R25">
      <formula1>"□,■"</formula1>
    </dataValidation>
    <dataValidation imeMode="fullKatakana" allowBlank="1" showInputMessage="1" showErrorMessage="1" sqref="F11:M11 F24:M24"/>
    <dataValidation imeMode="hiragana" allowBlank="1" showInputMessage="1" showErrorMessage="1" sqref="K14 F25:M26 D21:O23 F12:M13 D8:O10 M14 I14 K27 M27 I27"/>
    <dataValidation type="list" allowBlank="1" showInputMessage="1" showErrorMessage="1" sqref="F27 F14">
      <formula1>"西暦,大正,昭和,平成,令和"</formula1>
    </dataValidation>
    <dataValidation type="list" imeMode="off" allowBlank="1" showInputMessage="1" showErrorMessage="1" sqref="AC2">
      <formula1>$AT$8:$AT$38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41"/>
  <sheetViews>
    <sheetView showGridLines="0" showRowColHeaders="0" workbookViewId="0"/>
  </sheetViews>
  <sheetFormatPr defaultColWidth="0" defaultRowHeight="15" customHeight="1" zeroHeight="1"/>
  <cols>
    <col min="1" max="15" width="4.625" style="1" customWidth="1"/>
    <col min="16" max="16" width="1.625" style="1" customWidth="1"/>
    <col min="17" max="17" width="4.625" style="1" customWidth="1"/>
    <col min="18" max="18" width="2.75" style="1" customWidth="1"/>
    <col min="19" max="22" width="4.625" style="1" customWidth="1"/>
    <col min="23" max="27" width="2.625" style="1" customWidth="1"/>
    <col min="28" max="31" width="4.625" style="1" customWidth="1"/>
    <col min="32" max="35" width="4.625" style="1" hidden="1" customWidth="1"/>
    <col min="36" max="36" width="5.375" style="1" hidden="1" customWidth="1"/>
    <col min="37" max="40" width="7" style="1" hidden="1" customWidth="1"/>
    <col min="41" max="43" width="4.625" style="1" hidden="1" customWidth="1"/>
    <col min="44" max="44" width="8.625" style="1" hidden="1" customWidth="1"/>
    <col min="45" max="52" width="4.625" style="1" hidden="1" customWidth="1"/>
    <col min="53" max="55" width="0" style="1" hidden="1" customWidth="1"/>
    <col min="56" max="16384" width="4.625" style="1" hidden="1"/>
  </cols>
  <sheetData>
    <row r="1" spans="2:55" ht="15" customHeight="1">
      <c r="H1" s="212" t="s">
        <v>0</v>
      </c>
      <c r="I1" s="212"/>
      <c r="J1" s="212"/>
      <c r="K1" s="212"/>
      <c r="L1" s="212"/>
      <c r="M1" s="212"/>
      <c r="N1" s="212"/>
      <c r="O1" s="212"/>
      <c r="P1" s="212"/>
      <c r="Q1" s="212"/>
      <c r="R1" s="212"/>
      <c r="AB1" s="21"/>
      <c r="AC1" s="21"/>
      <c r="AD1" s="21"/>
      <c r="AQ1" s="3"/>
      <c r="AR1" s="3"/>
      <c r="AS1" s="3"/>
      <c r="AT1" s="3"/>
      <c r="AU1" s="3"/>
      <c r="AV1" s="3"/>
      <c r="AW1" s="3"/>
      <c r="AX1" s="3"/>
      <c r="AY1" s="3"/>
      <c r="AZ1" s="3"/>
      <c r="BA1" s="21"/>
      <c r="BB1" s="21"/>
      <c r="BC1" s="21"/>
    </row>
    <row r="2" spans="2:55" ht="15" customHeight="1">
      <c r="B2" s="213" t="s">
        <v>1</v>
      </c>
      <c r="C2" s="61"/>
      <c r="D2" s="61"/>
      <c r="E2" s="214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U2" s="1" t="s">
        <v>2</v>
      </c>
      <c r="V2" s="218" t="s">
        <v>18</v>
      </c>
      <c r="W2" s="218"/>
      <c r="X2" s="217" t="s">
        <v>3</v>
      </c>
      <c r="Y2" s="217"/>
      <c r="Z2" s="219"/>
      <c r="AA2" s="219"/>
      <c r="AB2" s="4" t="s">
        <v>4</v>
      </c>
      <c r="AC2" s="46"/>
      <c r="AD2" s="4" t="s">
        <v>5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</row>
    <row r="3" spans="2:55" ht="15" customHeight="1">
      <c r="B3" s="215"/>
      <c r="C3" s="62"/>
      <c r="D3" s="62"/>
      <c r="E3" s="128"/>
    </row>
    <row r="4" spans="2:55" ht="15" customHeight="1"/>
    <row r="5" spans="2:55" ht="15" customHeight="1">
      <c r="B5" s="152" t="s">
        <v>6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Q5" s="6" t="s">
        <v>7</v>
      </c>
    </row>
    <row r="6" spans="2:55" ht="9" customHeight="1"/>
    <row r="7" spans="2:55" ht="15" customHeight="1">
      <c r="B7" s="129" t="s">
        <v>8</v>
      </c>
      <c r="C7" s="132" t="s">
        <v>9</v>
      </c>
      <c r="D7" s="135" t="s">
        <v>10</v>
      </c>
      <c r="E7" s="135"/>
      <c r="F7" s="136"/>
      <c r="G7" s="136"/>
      <c r="H7" s="136"/>
      <c r="I7" s="136"/>
      <c r="J7" s="136"/>
      <c r="K7" s="136"/>
      <c r="L7" s="136"/>
      <c r="M7" s="136"/>
      <c r="N7" s="136"/>
      <c r="O7" s="137"/>
      <c r="Q7" s="203" t="s">
        <v>11</v>
      </c>
      <c r="R7" s="206" t="s">
        <v>12</v>
      </c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8"/>
      <c r="AI7" s="1" t="s">
        <v>13</v>
      </c>
      <c r="AJ7" s="7">
        <v>300</v>
      </c>
      <c r="AR7" s="1" t="s">
        <v>2</v>
      </c>
      <c r="AS7" s="1" t="s">
        <v>4</v>
      </c>
      <c r="AT7" s="1" t="s">
        <v>5</v>
      </c>
    </row>
    <row r="8" spans="2:55" ht="15" customHeight="1">
      <c r="B8" s="130"/>
      <c r="C8" s="133"/>
      <c r="D8" s="228" t="s">
        <v>59</v>
      </c>
      <c r="E8" s="228"/>
      <c r="F8" s="229"/>
      <c r="G8" s="229"/>
      <c r="H8" s="229"/>
      <c r="I8" s="229"/>
      <c r="J8" s="229"/>
      <c r="K8" s="229"/>
      <c r="L8" s="229"/>
      <c r="M8" s="229"/>
      <c r="N8" s="229"/>
      <c r="O8" s="230"/>
      <c r="Q8" s="204"/>
      <c r="R8" s="151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3"/>
      <c r="AH8" s="1" t="s">
        <v>14</v>
      </c>
      <c r="AI8" s="1" t="s">
        <v>15</v>
      </c>
      <c r="AJ8" s="1" t="s">
        <v>16</v>
      </c>
      <c r="AK8" s="1" t="s">
        <v>17</v>
      </c>
      <c r="AR8" s="1" t="s">
        <v>18</v>
      </c>
      <c r="AS8" s="1">
        <v>1</v>
      </c>
      <c r="AT8" s="1">
        <v>1</v>
      </c>
    </row>
    <row r="9" spans="2:55" ht="15" customHeight="1">
      <c r="B9" s="130"/>
      <c r="C9" s="133"/>
      <c r="D9" s="228"/>
      <c r="E9" s="228"/>
      <c r="F9" s="229"/>
      <c r="G9" s="229"/>
      <c r="H9" s="229"/>
      <c r="I9" s="229"/>
      <c r="J9" s="229"/>
      <c r="K9" s="229"/>
      <c r="L9" s="229"/>
      <c r="M9" s="229"/>
      <c r="N9" s="229"/>
      <c r="O9" s="230"/>
      <c r="Q9" s="204"/>
      <c r="R9" s="8"/>
      <c r="S9" s="47" t="s">
        <v>67</v>
      </c>
      <c r="T9" s="60" t="s">
        <v>19</v>
      </c>
      <c r="U9" s="200"/>
      <c r="V9" s="9" t="str">
        <f>IF($W9="","",IF($W9&gt;20,"平成","令和"))</f>
        <v>平成</v>
      </c>
      <c r="W9" s="48">
        <v>30</v>
      </c>
      <c r="X9" s="48"/>
      <c r="Y9" s="48"/>
      <c r="Z9" s="48"/>
      <c r="AA9" s="48"/>
      <c r="AB9" s="11" t="s">
        <v>68</v>
      </c>
      <c r="AC9" s="225">
        <v>1</v>
      </c>
      <c r="AD9" s="57" t="s">
        <v>21</v>
      </c>
      <c r="AH9" s="12">
        <f>$AC$9</f>
        <v>1</v>
      </c>
      <c r="AI9" s="13">
        <f>IF($S9="■",COUNT($W9:$AA9),"")</f>
        <v>1</v>
      </c>
      <c r="AJ9" s="13">
        <f>IF(AND($S9="■",SUM($W9:$AA9)&gt;0),$AH9*$AI9,"")</f>
        <v>1</v>
      </c>
      <c r="AK9" s="14">
        <f>IF(AND($S9="■",SUM($W9:$AA9)&gt;0),$AJ$7*AJ9,"")</f>
        <v>300</v>
      </c>
      <c r="AL9" s="7"/>
      <c r="AM9" s="7"/>
      <c r="AN9" s="7"/>
      <c r="AR9" s="1" t="str">
        <f ca="1">IF(YEAR(TODAY())+1=2020,"２","")</f>
        <v/>
      </c>
      <c r="AS9" s="1">
        <v>2</v>
      </c>
      <c r="AT9" s="1">
        <v>2</v>
      </c>
    </row>
    <row r="10" spans="2:55" ht="15" customHeight="1">
      <c r="B10" s="130"/>
      <c r="C10" s="133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2"/>
      <c r="Q10" s="204"/>
      <c r="R10" s="8"/>
      <c r="S10" s="49" t="s">
        <v>69</v>
      </c>
      <c r="T10" s="85" t="s">
        <v>22</v>
      </c>
      <c r="U10" s="138"/>
      <c r="V10" s="15" t="str">
        <f>IF($W10="","",IF($W10&gt;20,"平成","令和"))</f>
        <v/>
      </c>
      <c r="W10" s="50"/>
      <c r="X10" s="50"/>
      <c r="Y10" s="50"/>
      <c r="Z10" s="50"/>
      <c r="AA10" s="50"/>
      <c r="AB10" s="17" t="s">
        <v>23</v>
      </c>
      <c r="AC10" s="227"/>
      <c r="AD10" s="58"/>
      <c r="AH10" s="18">
        <f>$AC$9</f>
        <v>1</v>
      </c>
      <c r="AI10" s="19" t="str">
        <f>IF($S10="■",COUNT($W10:$AA10),"")</f>
        <v/>
      </c>
      <c r="AJ10" s="19" t="str">
        <f>IF(AND($S10="■",SUM($W10:$AA10)&gt;0),$AH10*$AI10,"")</f>
        <v/>
      </c>
      <c r="AK10" s="20" t="str">
        <f>IF(AND($S10="■",SUM($W10:$AA10)&gt;0),$AJ$7*AJ10,"")</f>
        <v/>
      </c>
      <c r="AL10" s="7"/>
      <c r="AM10" s="7"/>
      <c r="AN10" s="7"/>
      <c r="AR10" s="1" t="str">
        <f ca="1">IF($AR9="","",IF(YEAR(TODAY())+2=AR9+2019,DBCS(AR9+1),""))</f>
        <v/>
      </c>
      <c r="AS10" s="1">
        <v>3</v>
      </c>
      <c r="AT10" s="1">
        <v>3</v>
      </c>
    </row>
    <row r="11" spans="2:55" ht="15" customHeight="1">
      <c r="B11" s="130"/>
      <c r="C11" s="133"/>
      <c r="D11" s="193" t="s">
        <v>24</v>
      </c>
      <c r="E11" s="61"/>
      <c r="F11" s="220" t="s">
        <v>60</v>
      </c>
      <c r="G11" s="220"/>
      <c r="H11" s="220"/>
      <c r="I11" s="220"/>
      <c r="J11" s="220"/>
      <c r="K11" s="220"/>
      <c r="L11" s="220"/>
      <c r="M11" s="221"/>
      <c r="N11" s="114" t="s">
        <v>25</v>
      </c>
      <c r="O11" s="194"/>
      <c r="Q11" s="204"/>
      <c r="R11" s="148" t="s">
        <v>26</v>
      </c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50"/>
      <c r="AK11" s="7"/>
      <c r="AR11" s="1" t="str">
        <f ca="1">IF($AR10="","",IF(YEAR(TODAY())+2=AR10+2019,DBCS(AR10+1),""))</f>
        <v/>
      </c>
      <c r="AS11" s="1">
        <v>4</v>
      </c>
      <c r="AT11" s="1">
        <v>4</v>
      </c>
    </row>
    <row r="12" spans="2:55" ht="15" customHeight="1">
      <c r="B12" s="130"/>
      <c r="C12" s="133"/>
      <c r="D12" s="126" t="s">
        <v>27</v>
      </c>
      <c r="E12" s="186"/>
      <c r="F12" s="222" t="s">
        <v>61</v>
      </c>
      <c r="G12" s="222"/>
      <c r="H12" s="222"/>
      <c r="I12" s="222"/>
      <c r="J12" s="222"/>
      <c r="K12" s="222"/>
      <c r="L12" s="223"/>
      <c r="M12" s="224"/>
      <c r="N12" s="116"/>
      <c r="O12" s="195"/>
      <c r="Q12" s="204"/>
      <c r="R12" s="151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3"/>
      <c r="AR12" s="1" t="str">
        <f t="shared" ref="AR12:AR19" ca="1" si="0">IF($AR11="","",IF(YEAR(TODAY())+2=AR11+2019,DBCS(AR11+1),""))</f>
        <v/>
      </c>
      <c r="AS12" s="1">
        <v>5</v>
      </c>
      <c r="AT12" s="1">
        <v>5</v>
      </c>
    </row>
    <row r="13" spans="2:55" ht="15" customHeight="1">
      <c r="B13" s="130"/>
      <c r="C13" s="133"/>
      <c r="D13" s="123"/>
      <c r="E13" s="198"/>
      <c r="F13" s="222"/>
      <c r="G13" s="222"/>
      <c r="H13" s="222"/>
      <c r="I13" s="222"/>
      <c r="J13" s="222"/>
      <c r="K13" s="222"/>
      <c r="L13" s="223"/>
      <c r="M13" s="224"/>
      <c r="N13" s="116"/>
      <c r="O13" s="195"/>
      <c r="Q13" s="204"/>
      <c r="R13" s="22"/>
      <c r="S13" s="47" t="s">
        <v>70</v>
      </c>
      <c r="T13" s="60" t="s">
        <v>28</v>
      </c>
      <c r="U13" s="200"/>
      <c r="V13" s="47" t="s">
        <v>69</v>
      </c>
      <c r="W13" s="60" t="s">
        <v>29</v>
      </c>
      <c r="X13" s="60"/>
      <c r="Y13" s="60"/>
      <c r="Z13" s="60"/>
      <c r="AA13" s="61"/>
      <c r="AB13" s="61"/>
      <c r="AC13" s="225"/>
      <c r="AD13" s="57" t="s">
        <v>14</v>
      </c>
      <c r="AH13" s="12">
        <f>$AC$13</f>
        <v>0</v>
      </c>
      <c r="AI13" s="13" t="str">
        <f>IF($S13="■",1,"")</f>
        <v/>
      </c>
      <c r="AJ13" s="13" t="str">
        <f>IF($AI13="","",$AH13*$AI13)</f>
        <v/>
      </c>
      <c r="AK13" s="14" t="str">
        <f>IF($AI13="","",$AJ$7*AJ13)</f>
        <v/>
      </c>
      <c r="AR13" s="1" t="str">
        <f t="shared" ca="1" si="0"/>
        <v/>
      </c>
      <c r="AS13" s="1">
        <v>6</v>
      </c>
      <c r="AT13" s="1">
        <v>6</v>
      </c>
    </row>
    <row r="14" spans="2:55" ht="15" customHeight="1">
      <c r="B14" s="131"/>
      <c r="C14" s="134"/>
      <c r="D14" s="188" t="s">
        <v>30</v>
      </c>
      <c r="E14" s="189"/>
      <c r="F14" s="23" t="s">
        <v>62</v>
      </c>
      <c r="G14" s="233">
        <v>32</v>
      </c>
      <c r="H14" s="234"/>
      <c r="I14" s="24" t="s">
        <v>3</v>
      </c>
      <c r="J14" s="44">
        <v>9</v>
      </c>
      <c r="K14" s="24" t="s">
        <v>4</v>
      </c>
      <c r="L14" s="44">
        <v>10</v>
      </c>
      <c r="M14" s="26" t="s">
        <v>5</v>
      </c>
      <c r="N14" s="196"/>
      <c r="O14" s="197"/>
      <c r="Q14" s="204"/>
      <c r="R14" s="22"/>
      <c r="S14" s="51" t="s">
        <v>69</v>
      </c>
      <c r="T14" s="126" t="s">
        <v>31</v>
      </c>
      <c r="U14" s="185"/>
      <c r="V14" s="51" t="s">
        <v>71</v>
      </c>
      <c r="W14" s="126" t="s">
        <v>32</v>
      </c>
      <c r="X14" s="126"/>
      <c r="Y14" s="126"/>
      <c r="Z14" s="126"/>
      <c r="AA14" s="186"/>
      <c r="AB14" s="186"/>
      <c r="AC14" s="226"/>
      <c r="AD14" s="202"/>
      <c r="AH14" s="28">
        <f t="shared" ref="AH14:AH16" si="1">$AC$13</f>
        <v>0</v>
      </c>
      <c r="AI14" s="29" t="str">
        <f t="shared" ref="AI14:AI16" si="2">IF($S14="■",1,"")</f>
        <v/>
      </c>
      <c r="AJ14" s="29" t="str">
        <f t="shared" ref="AJ14:AJ16" si="3">IF($AI14="","",$AH14*$AI14)</f>
        <v/>
      </c>
      <c r="AK14" s="30" t="str">
        <f t="shared" ref="AK14:AK16" si="4">IF($AI14="","",$AJ$7*AJ14)</f>
        <v/>
      </c>
      <c r="AR14" s="1" t="str">
        <f t="shared" ca="1" si="0"/>
        <v/>
      </c>
      <c r="AS14" s="1">
        <v>7</v>
      </c>
      <c r="AT14" s="1">
        <v>7</v>
      </c>
    </row>
    <row r="15" spans="2:55" ht="15" customHeight="1">
      <c r="B15" s="183" t="s">
        <v>33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Q15" s="204"/>
      <c r="R15" s="22"/>
      <c r="S15" s="51" t="s">
        <v>71</v>
      </c>
      <c r="T15" s="126" t="s">
        <v>34</v>
      </c>
      <c r="U15" s="185"/>
      <c r="V15" s="120" t="s">
        <v>35</v>
      </c>
      <c r="W15" s="186"/>
      <c r="X15" s="186"/>
      <c r="Y15" s="186"/>
      <c r="Z15" s="186"/>
      <c r="AA15" s="186"/>
      <c r="AB15" s="186"/>
      <c r="AC15" s="226"/>
      <c r="AD15" s="202"/>
      <c r="AH15" s="28">
        <f t="shared" si="1"/>
        <v>0</v>
      </c>
      <c r="AI15" s="29" t="str">
        <f t="shared" si="2"/>
        <v/>
      </c>
      <c r="AJ15" s="29" t="str">
        <f t="shared" si="3"/>
        <v/>
      </c>
      <c r="AK15" s="30" t="str">
        <f t="shared" si="4"/>
        <v/>
      </c>
      <c r="AL15" s="29"/>
      <c r="AM15" s="29"/>
      <c r="AN15" s="31"/>
      <c r="AR15" s="1" t="str">
        <f t="shared" ca="1" si="0"/>
        <v/>
      </c>
      <c r="AS15" s="1">
        <v>8</v>
      </c>
      <c r="AT15" s="1">
        <v>8</v>
      </c>
    </row>
    <row r="16" spans="2:55" ht="15" customHeight="1" thickBot="1"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Q16" s="204"/>
      <c r="R16" s="22"/>
      <c r="S16" s="49" t="s">
        <v>71</v>
      </c>
      <c r="T16" s="85" t="s">
        <v>36</v>
      </c>
      <c r="U16" s="138"/>
      <c r="V16" s="187"/>
      <c r="W16" s="62"/>
      <c r="X16" s="62"/>
      <c r="Y16" s="62"/>
      <c r="Z16" s="62"/>
      <c r="AA16" s="62"/>
      <c r="AB16" s="62"/>
      <c r="AC16" s="227"/>
      <c r="AD16" s="58"/>
      <c r="AH16" s="28">
        <f t="shared" si="1"/>
        <v>0</v>
      </c>
      <c r="AI16" s="29" t="str">
        <f t="shared" si="2"/>
        <v/>
      </c>
      <c r="AJ16" s="29" t="str">
        <f t="shared" si="3"/>
        <v/>
      </c>
      <c r="AK16" s="30" t="str">
        <f t="shared" si="4"/>
        <v/>
      </c>
      <c r="AL16" s="29"/>
      <c r="AM16" s="29"/>
      <c r="AN16" s="31"/>
      <c r="AR16" s="1" t="str">
        <f t="shared" ca="1" si="0"/>
        <v/>
      </c>
      <c r="AS16" s="1">
        <v>9</v>
      </c>
      <c r="AT16" s="1">
        <v>9</v>
      </c>
    </row>
    <row r="17" spans="2:46" ht="14.25" thickTop="1">
      <c r="B17" s="139" t="s">
        <v>37</v>
      </c>
      <c r="C17" s="142" t="s">
        <v>38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4"/>
      <c r="Q17" s="204"/>
      <c r="R17" s="148" t="s">
        <v>39</v>
      </c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50"/>
      <c r="AH17" s="28"/>
      <c r="AI17" s="29" t="str">
        <f>IF($V13="■",1,"")</f>
        <v/>
      </c>
      <c r="AJ17" s="29" t="str">
        <f>IF($AI17="","",$AH13*$AI17)</f>
        <v/>
      </c>
      <c r="AK17" s="30" t="str">
        <f>IF($AI17="","",$AJ$7*AJ17)</f>
        <v/>
      </c>
      <c r="AR17" s="1" t="str">
        <f t="shared" ca="1" si="0"/>
        <v/>
      </c>
      <c r="AS17" s="1">
        <v>10</v>
      </c>
      <c r="AT17" s="1">
        <v>10</v>
      </c>
    </row>
    <row r="18" spans="2:46" ht="13.5">
      <c r="B18" s="140"/>
      <c r="C18" s="145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7"/>
      <c r="Q18" s="204"/>
      <c r="R18" s="151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3"/>
      <c r="AH18" s="18"/>
      <c r="AI18" s="19" t="str">
        <f>IF($V14="■",1,"")</f>
        <v/>
      </c>
      <c r="AJ18" s="19" t="str">
        <f>IF($AI18="","",$AH14*$AI18)</f>
        <v/>
      </c>
      <c r="AK18" s="20" t="str">
        <f>IF($AI18="","",$AJ$7*AJ18)</f>
        <v/>
      </c>
      <c r="AR18" s="1" t="str">
        <f t="shared" ca="1" si="0"/>
        <v/>
      </c>
      <c r="AS18" s="1">
        <v>11</v>
      </c>
      <c r="AT18" s="1">
        <v>11</v>
      </c>
    </row>
    <row r="19" spans="2:46" ht="14.25">
      <c r="B19" s="140"/>
      <c r="C19" s="154" t="s">
        <v>40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6"/>
      <c r="Q19" s="204"/>
      <c r="R19" s="8"/>
      <c r="S19" s="235" t="s">
        <v>67</v>
      </c>
      <c r="T19" s="159" t="s">
        <v>41</v>
      </c>
      <c r="U19" s="160"/>
      <c r="V19" s="114" t="s">
        <v>42</v>
      </c>
      <c r="W19" s="163"/>
      <c r="X19" s="163"/>
      <c r="Y19" s="237" t="s">
        <v>72</v>
      </c>
      <c r="Z19" s="237"/>
      <c r="AA19" s="237"/>
      <c r="AB19" s="237"/>
      <c r="AC19" s="237"/>
      <c r="AD19" s="238"/>
      <c r="AH19" s="12"/>
      <c r="AI19" s="13"/>
      <c r="AJ19" s="13"/>
      <c r="AK19" s="14"/>
      <c r="AR19" s="1" t="str">
        <f t="shared" ca="1" si="0"/>
        <v/>
      </c>
      <c r="AS19" s="1">
        <v>12</v>
      </c>
      <c r="AT19" s="1">
        <v>12</v>
      </c>
    </row>
    <row r="20" spans="2:46" ht="13.5">
      <c r="B20" s="140"/>
      <c r="C20" s="170" t="s">
        <v>43</v>
      </c>
      <c r="D20" s="173" t="s">
        <v>10</v>
      </c>
      <c r="E20" s="174"/>
      <c r="F20" s="175"/>
      <c r="G20" s="175"/>
      <c r="H20" s="175"/>
      <c r="I20" s="175"/>
      <c r="J20" s="175"/>
      <c r="K20" s="175"/>
      <c r="L20" s="175"/>
      <c r="M20" s="175"/>
      <c r="N20" s="175"/>
      <c r="O20" s="176"/>
      <c r="Q20" s="204"/>
      <c r="R20" s="8"/>
      <c r="S20" s="236"/>
      <c r="T20" s="161"/>
      <c r="U20" s="162"/>
      <c r="V20" s="164"/>
      <c r="W20" s="165"/>
      <c r="X20" s="165"/>
      <c r="Y20" s="239"/>
      <c r="Z20" s="239"/>
      <c r="AA20" s="239"/>
      <c r="AB20" s="239"/>
      <c r="AC20" s="239"/>
      <c r="AD20" s="240"/>
      <c r="AH20" s="18"/>
      <c r="AI20" s="19"/>
      <c r="AJ20" s="19"/>
      <c r="AK20" s="32"/>
      <c r="AT20" s="1">
        <v>13</v>
      </c>
    </row>
    <row r="21" spans="2:46" ht="13.5">
      <c r="B21" s="140"/>
      <c r="C21" s="171"/>
      <c r="D21" s="241" t="s">
        <v>63</v>
      </c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42"/>
      <c r="Q21" s="204"/>
      <c r="R21" s="8"/>
      <c r="S21" s="235" t="s">
        <v>69</v>
      </c>
      <c r="T21" s="126" t="s">
        <v>39</v>
      </c>
      <c r="U21" s="127"/>
      <c r="V21" s="52" t="str">
        <f>IF($W21="","",IF($W21&gt;20,"平成","令和"))</f>
        <v/>
      </c>
      <c r="W21" s="48"/>
      <c r="X21" s="48"/>
      <c r="Y21" s="48"/>
      <c r="Z21" s="48"/>
      <c r="AA21" s="48"/>
      <c r="AB21" s="11" t="s">
        <v>73</v>
      </c>
      <c r="AC21" s="225"/>
      <c r="AD21" s="57" t="s">
        <v>74</v>
      </c>
      <c r="AH21" s="12">
        <f>$AC$21</f>
        <v>0</v>
      </c>
      <c r="AI21" s="13" t="str">
        <f>IF($S21="■",COUNT($W21:$AA21),"")</f>
        <v/>
      </c>
      <c r="AJ21" s="13" t="str">
        <f>IF(AND($S21="■",SUM($W21:$AA21)&gt;0),$AH21*$AI21,"")</f>
        <v/>
      </c>
      <c r="AK21" s="14" t="str">
        <f t="shared" ref="AK21:AK22" si="5">IF(AND($S21="■",SUM($W21:$AA21)&gt;0),$AJ$7*AJ21,"")</f>
        <v/>
      </c>
      <c r="AL21" s="7"/>
      <c r="AM21" s="7"/>
      <c r="AN21" s="7"/>
      <c r="AT21" s="1">
        <v>14</v>
      </c>
    </row>
    <row r="22" spans="2:46" ht="13.5">
      <c r="B22" s="140"/>
      <c r="C22" s="171"/>
      <c r="D22" s="241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42"/>
      <c r="Q22" s="204"/>
      <c r="R22" s="8"/>
      <c r="S22" s="236"/>
      <c r="T22" s="85"/>
      <c r="U22" s="128"/>
      <c r="V22" s="53" t="str">
        <f>IF($W22="","",IF($W22&gt;20,"平成","令和"))</f>
        <v/>
      </c>
      <c r="W22" s="50"/>
      <c r="X22" s="50"/>
      <c r="Y22" s="50"/>
      <c r="Z22" s="50"/>
      <c r="AA22" s="50"/>
      <c r="AB22" s="17" t="s">
        <v>23</v>
      </c>
      <c r="AC22" s="227"/>
      <c r="AD22" s="58"/>
      <c r="AH22" s="18">
        <f>$AC$21</f>
        <v>0</v>
      </c>
      <c r="AI22" s="19" t="str">
        <f>IF($S21="■",COUNT($W22:$AA22),"")</f>
        <v/>
      </c>
      <c r="AJ22" s="29" t="str">
        <f>IF(AND($S22="■",SUM($W22:$AA22)&gt;0),$AH22*$AI22,"")</f>
        <v/>
      </c>
      <c r="AK22" s="20" t="str">
        <f t="shared" si="5"/>
        <v/>
      </c>
      <c r="AL22" s="7"/>
      <c r="AM22" s="7"/>
      <c r="AN22" s="7"/>
      <c r="AT22" s="1">
        <v>15</v>
      </c>
    </row>
    <row r="23" spans="2:46" ht="13.5">
      <c r="B23" s="140"/>
      <c r="C23" s="171"/>
      <c r="D23" s="243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44"/>
      <c r="Q23" s="204"/>
      <c r="R23" s="245" t="s">
        <v>71</v>
      </c>
      <c r="S23" s="245"/>
      <c r="T23" s="60" t="s">
        <v>44</v>
      </c>
      <c r="U23" s="61"/>
      <c r="V23" s="61"/>
      <c r="W23" s="61"/>
      <c r="X23" s="61"/>
      <c r="Y23" s="61"/>
      <c r="Z23" s="61"/>
      <c r="AA23" s="61"/>
      <c r="AB23" s="61"/>
      <c r="AC23" s="225"/>
      <c r="AD23" s="57" t="s">
        <v>45</v>
      </c>
      <c r="AH23" s="12"/>
      <c r="AI23" s="13"/>
      <c r="AJ23" s="13"/>
      <c r="AK23" s="14"/>
      <c r="AT23" s="1">
        <v>16</v>
      </c>
    </row>
    <row r="24" spans="2:46" ht="13.5">
      <c r="B24" s="140"/>
      <c r="C24" s="171"/>
      <c r="D24" s="111" t="s">
        <v>24</v>
      </c>
      <c r="E24" s="61"/>
      <c r="F24" s="220" t="s">
        <v>64</v>
      </c>
      <c r="G24" s="220"/>
      <c r="H24" s="220"/>
      <c r="I24" s="220"/>
      <c r="J24" s="220"/>
      <c r="K24" s="220"/>
      <c r="L24" s="220"/>
      <c r="M24" s="221"/>
      <c r="N24" s="114" t="s">
        <v>25</v>
      </c>
      <c r="O24" s="115"/>
      <c r="Q24" s="204"/>
      <c r="R24" s="246"/>
      <c r="S24" s="246"/>
      <c r="T24" s="62"/>
      <c r="U24" s="62"/>
      <c r="V24" s="62"/>
      <c r="W24" s="62"/>
      <c r="X24" s="62"/>
      <c r="Y24" s="62"/>
      <c r="Z24" s="62"/>
      <c r="AA24" s="62"/>
      <c r="AB24" s="62"/>
      <c r="AC24" s="227"/>
      <c r="AD24" s="58"/>
      <c r="AH24" s="28" t="str">
        <f>IF($R23="■",$AC23,"")</f>
        <v/>
      </c>
      <c r="AI24" s="29" t="str">
        <f>IF($R23="■",1,"")</f>
        <v/>
      </c>
      <c r="AJ24" s="29" t="str">
        <f>IF($AI24="","",$AH24*$AI24)</f>
        <v/>
      </c>
      <c r="AK24" s="30" t="str">
        <f>IF($AI24="","",$AJ$7*AJ24)</f>
        <v/>
      </c>
      <c r="AL24" s="7"/>
      <c r="AM24" s="7"/>
      <c r="AN24" s="7"/>
      <c r="AT24" s="1">
        <v>17</v>
      </c>
    </row>
    <row r="25" spans="2:46" ht="13.5" customHeight="1">
      <c r="B25" s="140"/>
      <c r="C25" s="171"/>
      <c r="D25" s="120" t="s">
        <v>27</v>
      </c>
      <c r="E25" s="121"/>
      <c r="F25" s="223" t="s">
        <v>65</v>
      </c>
      <c r="G25" s="223"/>
      <c r="H25" s="223"/>
      <c r="I25" s="223"/>
      <c r="J25" s="223"/>
      <c r="K25" s="223"/>
      <c r="L25" s="223"/>
      <c r="M25" s="224"/>
      <c r="N25" s="116"/>
      <c r="O25" s="117"/>
      <c r="Q25" s="204"/>
      <c r="R25" s="245" t="s">
        <v>71</v>
      </c>
      <c r="S25" s="245"/>
      <c r="T25" s="60" t="s">
        <v>46</v>
      </c>
      <c r="U25" s="61"/>
      <c r="V25" s="61"/>
      <c r="W25" s="61"/>
      <c r="X25" s="61"/>
      <c r="Y25" s="61"/>
      <c r="Z25" s="61"/>
      <c r="AA25" s="61"/>
      <c r="AB25" s="61"/>
      <c r="AC25" s="225"/>
      <c r="AD25" s="57" t="s">
        <v>14</v>
      </c>
      <c r="AH25" s="28"/>
      <c r="AI25" s="29"/>
      <c r="AJ25" s="29"/>
      <c r="AK25" s="33"/>
      <c r="AT25" s="1">
        <v>18</v>
      </c>
    </row>
    <row r="26" spans="2:46" ht="13.5" customHeight="1">
      <c r="B26" s="140"/>
      <c r="C26" s="171"/>
      <c r="D26" s="122"/>
      <c r="E26" s="123"/>
      <c r="F26" s="223"/>
      <c r="G26" s="223"/>
      <c r="H26" s="223"/>
      <c r="I26" s="223"/>
      <c r="J26" s="223"/>
      <c r="K26" s="223"/>
      <c r="L26" s="223"/>
      <c r="M26" s="224"/>
      <c r="N26" s="116"/>
      <c r="O26" s="117"/>
      <c r="Q26" s="204"/>
      <c r="R26" s="246"/>
      <c r="S26" s="246"/>
      <c r="T26" s="62"/>
      <c r="U26" s="62"/>
      <c r="V26" s="62"/>
      <c r="W26" s="62"/>
      <c r="X26" s="62"/>
      <c r="Y26" s="62"/>
      <c r="Z26" s="62"/>
      <c r="AA26" s="62"/>
      <c r="AB26" s="62"/>
      <c r="AC26" s="227"/>
      <c r="AD26" s="58"/>
      <c r="AH26" s="28" t="str">
        <f>IF($R25="■",$AC25,"")</f>
        <v/>
      </c>
      <c r="AI26" s="29" t="str">
        <f>IF($R25="■",1,"")</f>
        <v/>
      </c>
      <c r="AJ26" s="29" t="str">
        <f>IF($AI26="","",$AH26*$AI26)</f>
        <v/>
      </c>
      <c r="AK26" s="30" t="str">
        <f>IF($AI26="","",$AJ$7*AJ26)</f>
        <v/>
      </c>
      <c r="AL26" s="7"/>
      <c r="AM26" s="7"/>
      <c r="AN26" s="7"/>
      <c r="AT26" s="1">
        <v>19</v>
      </c>
    </row>
    <row r="27" spans="2:46" ht="14.25" thickBot="1">
      <c r="B27" s="141"/>
      <c r="C27" s="172"/>
      <c r="D27" s="105" t="s">
        <v>30</v>
      </c>
      <c r="E27" s="106"/>
      <c r="F27" s="34" t="s">
        <v>66</v>
      </c>
      <c r="G27" s="247">
        <v>2</v>
      </c>
      <c r="H27" s="248"/>
      <c r="I27" s="35" t="s">
        <v>3</v>
      </c>
      <c r="J27" s="45">
        <v>3</v>
      </c>
      <c r="K27" s="35" t="s">
        <v>4</v>
      </c>
      <c r="L27" s="45">
        <v>4</v>
      </c>
      <c r="M27" s="37" t="s">
        <v>5</v>
      </c>
      <c r="N27" s="118"/>
      <c r="O27" s="119"/>
      <c r="Q27" s="204"/>
      <c r="R27" s="245" t="s">
        <v>69</v>
      </c>
      <c r="S27" s="245"/>
      <c r="T27" s="60" t="s">
        <v>47</v>
      </c>
      <c r="U27" s="61"/>
      <c r="V27" s="61"/>
      <c r="W27" s="61"/>
      <c r="X27" s="61"/>
      <c r="Y27" s="61"/>
      <c r="Z27" s="61"/>
      <c r="AA27" s="61"/>
      <c r="AB27" s="61"/>
      <c r="AC27" s="225"/>
      <c r="AD27" s="57" t="s">
        <v>14</v>
      </c>
      <c r="AH27" s="28"/>
      <c r="AI27" s="29"/>
      <c r="AJ27" s="29"/>
      <c r="AK27" s="33"/>
      <c r="AT27" s="1">
        <v>20</v>
      </c>
    </row>
    <row r="28" spans="2:46" ht="14.25" thickTop="1">
      <c r="B28" s="38"/>
      <c r="C28" s="39"/>
      <c r="Q28" s="205"/>
      <c r="R28" s="249"/>
      <c r="S28" s="249"/>
      <c r="T28" s="110"/>
      <c r="U28" s="110"/>
      <c r="V28" s="110"/>
      <c r="W28" s="110"/>
      <c r="X28" s="110"/>
      <c r="Y28" s="110"/>
      <c r="Z28" s="110"/>
      <c r="AA28" s="110"/>
      <c r="AB28" s="110"/>
      <c r="AC28" s="250"/>
      <c r="AD28" s="59"/>
      <c r="AH28" s="18" t="str">
        <f>IF($R27="■",$AC27,"")</f>
        <v/>
      </c>
      <c r="AI28" s="19" t="str">
        <f>IF($R27="■",1,"")</f>
        <v/>
      </c>
      <c r="AJ28" s="19" t="str">
        <f>IF($AI28="","",$AH28*$AI28)</f>
        <v/>
      </c>
      <c r="AK28" s="20" t="str">
        <f>IF($AI28="","",$AJ$7*AJ28)</f>
        <v/>
      </c>
      <c r="AL28" s="7"/>
      <c r="AM28" s="7"/>
      <c r="AN28" s="7"/>
      <c r="AT28" s="1">
        <v>21</v>
      </c>
    </row>
    <row r="29" spans="2:46" ht="13.5">
      <c r="B29" s="81" t="s">
        <v>48</v>
      </c>
      <c r="C29" s="84" t="s">
        <v>49</v>
      </c>
      <c r="D29" s="84"/>
      <c r="E29" s="84"/>
      <c r="F29" s="86" t="s">
        <v>50</v>
      </c>
      <c r="G29" s="86"/>
      <c r="H29" s="86"/>
      <c r="I29" s="91" t="s">
        <v>51</v>
      </c>
      <c r="J29" s="91"/>
      <c r="K29" s="91"/>
      <c r="L29" s="93" t="s">
        <v>52</v>
      </c>
      <c r="M29" s="93"/>
      <c r="N29" s="93"/>
      <c r="O29" s="94"/>
      <c r="Q29" s="40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K29" s="7">
        <f>SUM($AK$9:$AK$28)</f>
        <v>300</v>
      </c>
      <c r="AT29" s="1">
        <v>22</v>
      </c>
    </row>
    <row r="30" spans="2:46" ht="13.5">
      <c r="B30" s="82"/>
      <c r="C30" s="85"/>
      <c r="D30" s="85"/>
      <c r="E30" s="85"/>
      <c r="F30" s="87"/>
      <c r="G30" s="87"/>
      <c r="H30" s="87"/>
      <c r="I30" s="92"/>
      <c r="J30" s="92"/>
      <c r="K30" s="92"/>
      <c r="L30" s="95"/>
      <c r="M30" s="95"/>
      <c r="N30" s="95"/>
      <c r="O30" s="96"/>
      <c r="Q30" s="97" t="s">
        <v>53</v>
      </c>
      <c r="R30" s="98"/>
      <c r="S30" s="98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4"/>
      <c r="AT30" s="1">
        <v>23</v>
      </c>
    </row>
    <row r="31" spans="2:46" ht="13.5">
      <c r="B31" s="82"/>
      <c r="C31" s="69"/>
      <c r="D31" s="70"/>
      <c r="E31" s="72" t="s">
        <v>54</v>
      </c>
      <c r="F31" s="74"/>
      <c r="G31" s="75"/>
      <c r="H31" s="72" t="s">
        <v>54</v>
      </c>
      <c r="I31" s="74"/>
      <c r="J31" s="75"/>
      <c r="K31" s="72" t="s">
        <v>54</v>
      </c>
      <c r="L31" s="69"/>
      <c r="M31" s="70"/>
      <c r="N31" s="70"/>
      <c r="O31" s="57" t="s">
        <v>54</v>
      </c>
      <c r="Q31" s="99"/>
      <c r="R31" s="100"/>
      <c r="S31" s="100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6"/>
      <c r="AT31" s="1">
        <v>24</v>
      </c>
    </row>
    <row r="32" spans="2:46" ht="13.5">
      <c r="B32" s="83"/>
      <c r="C32" s="71"/>
      <c r="D32" s="71"/>
      <c r="E32" s="73"/>
      <c r="F32" s="76"/>
      <c r="G32" s="77"/>
      <c r="H32" s="73"/>
      <c r="I32" s="76"/>
      <c r="J32" s="77"/>
      <c r="K32" s="73"/>
      <c r="L32" s="71"/>
      <c r="M32" s="71"/>
      <c r="N32" s="71"/>
      <c r="O32" s="59"/>
      <c r="Q32" s="99"/>
      <c r="R32" s="100"/>
      <c r="S32" s="100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6"/>
      <c r="AT32" s="1">
        <v>25</v>
      </c>
    </row>
    <row r="33" spans="2:46" ht="13.5">
      <c r="Q33" s="99"/>
      <c r="R33" s="100"/>
      <c r="S33" s="100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6"/>
      <c r="AT33" s="1">
        <v>26</v>
      </c>
    </row>
    <row r="34" spans="2:46" ht="13.5">
      <c r="B34" s="78" t="s">
        <v>55</v>
      </c>
      <c r="C34" s="79"/>
      <c r="D34" s="80"/>
      <c r="E34" s="54" t="s">
        <v>70</v>
      </c>
      <c r="F34" s="79" t="s">
        <v>56</v>
      </c>
      <c r="G34" s="79"/>
      <c r="H34" s="54" t="s">
        <v>70</v>
      </c>
      <c r="I34" s="79" t="s">
        <v>57</v>
      </c>
      <c r="J34" s="79"/>
      <c r="K34" s="54" t="s">
        <v>70</v>
      </c>
      <c r="L34" s="79" t="s">
        <v>58</v>
      </c>
      <c r="M34" s="79"/>
      <c r="N34" s="42"/>
      <c r="O34" s="43"/>
      <c r="Q34" s="101"/>
      <c r="R34" s="102"/>
      <c r="S34" s="102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8"/>
      <c r="AT34" s="1">
        <v>27</v>
      </c>
    </row>
    <row r="35" spans="2:46" ht="13.5">
      <c r="AT35" s="1">
        <v>28</v>
      </c>
    </row>
    <row r="36" spans="2:46" ht="13.5">
      <c r="AT36" s="1">
        <v>29</v>
      </c>
    </row>
    <row r="37" spans="2:46" ht="13.5">
      <c r="AT37" s="1">
        <v>30</v>
      </c>
    </row>
    <row r="38" spans="2:46" ht="13.5">
      <c r="AT38" s="1">
        <v>31</v>
      </c>
    </row>
    <row r="39" spans="2:46" ht="13.5"/>
    <row r="40" spans="2:46" ht="13.5"/>
    <row r="41" spans="2:46" ht="13.5"/>
  </sheetData>
  <mergeCells count="88">
    <mergeCell ref="AD25:AD26"/>
    <mergeCell ref="AD27:AD28"/>
    <mergeCell ref="T25:AB26"/>
    <mergeCell ref="T30:AD34"/>
    <mergeCell ref="C31:D32"/>
    <mergeCell ref="E31:E32"/>
    <mergeCell ref="F31:G32"/>
    <mergeCell ref="H31:H32"/>
    <mergeCell ref="I31:J32"/>
    <mergeCell ref="K31:K32"/>
    <mergeCell ref="L31:N32"/>
    <mergeCell ref="O31:O32"/>
    <mergeCell ref="B34:D34"/>
    <mergeCell ref="B29:B32"/>
    <mergeCell ref="C29:E30"/>
    <mergeCell ref="F29:H30"/>
    <mergeCell ref="AC27:AC28"/>
    <mergeCell ref="F34:G34"/>
    <mergeCell ref="I34:J34"/>
    <mergeCell ref="L34:M34"/>
    <mergeCell ref="AC25:AC26"/>
    <mergeCell ref="I29:K30"/>
    <mergeCell ref="L29:O30"/>
    <mergeCell ref="Q30:S34"/>
    <mergeCell ref="R25:S26"/>
    <mergeCell ref="D27:E27"/>
    <mergeCell ref="G27:H27"/>
    <mergeCell ref="R27:S28"/>
    <mergeCell ref="T27:AB28"/>
    <mergeCell ref="D24:E24"/>
    <mergeCell ref="F24:M24"/>
    <mergeCell ref="N24:O27"/>
    <mergeCell ref="D25:E26"/>
    <mergeCell ref="F25:M26"/>
    <mergeCell ref="T21:U22"/>
    <mergeCell ref="AC21:AC22"/>
    <mergeCell ref="AD21:AD22"/>
    <mergeCell ref="R23:S24"/>
    <mergeCell ref="T23:AB24"/>
    <mergeCell ref="AC23:AC24"/>
    <mergeCell ref="AD23:AD24"/>
    <mergeCell ref="B7:B14"/>
    <mergeCell ref="C7:C14"/>
    <mergeCell ref="D7:O7"/>
    <mergeCell ref="T10:U10"/>
    <mergeCell ref="B17:B27"/>
    <mergeCell ref="C17:O18"/>
    <mergeCell ref="R17:AD18"/>
    <mergeCell ref="C19:O19"/>
    <mergeCell ref="S19:S20"/>
    <mergeCell ref="T19:U20"/>
    <mergeCell ref="V19:X20"/>
    <mergeCell ref="Y19:AD20"/>
    <mergeCell ref="C20:C27"/>
    <mergeCell ref="D20:O20"/>
    <mergeCell ref="D21:O23"/>
    <mergeCell ref="S21:S22"/>
    <mergeCell ref="B15:O16"/>
    <mergeCell ref="T15:U15"/>
    <mergeCell ref="V15:AB15"/>
    <mergeCell ref="T16:U16"/>
    <mergeCell ref="V16:AB16"/>
    <mergeCell ref="AD9:AD10"/>
    <mergeCell ref="D14:E14"/>
    <mergeCell ref="G14:H14"/>
    <mergeCell ref="T14:U14"/>
    <mergeCell ref="W14:AB14"/>
    <mergeCell ref="Z2:AA2"/>
    <mergeCell ref="D11:E11"/>
    <mergeCell ref="F11:M11"/>
    <mergeCell ref="N11:O14"/>
    <mergeCell ref="R11:AD12"/>
    <mergeCell ref="D12:E13"/>
    <mergeCell ref="F12:M13"/>
    <mergeCell ref="T13:U13"/>
    <mergeCell ref="W13:AB13"/>
    <mergeCell ref="AC13:AC16"/>
    <mergeCell ref="AD13:AD16"/>
    <mergeCell ref="Q7:Q28"/>
    <mergeCell ref="R7:AD8"/>
    <mergeCell ref="D8:O10"/>
    <mergeCell ref="T9:U9"/>
    <mergeCell ref="AC9:AC10"/>
    <mergeCell ref="B5:O5"/>
    <mergeCell ref="H1:R2"/>
    <mergeCell ref="B2:E3"/>
    <mergeCell ref="V2:W2"/>
    <mergeCell ref="X2:Y2"/>
  </mergeCells>
  <phoneticPr fontId="2"/>
  <dataValidations count="10">
    <dataValidation type="list" imeMode="off" allowBlank="1" showInputMessage="1" showErrorMessage="1" sqref="AC2">
      <formula1>$AT$8:$AT$38</formula1>
    </dataValidation>
    <dataValidation type="list" allowBlank="1" showInputMessage="1" showErrorMessage="1" sqref="F14 F27">
      <formula1>"西暦,大正,昭和,平成,令和"</formula1>
    </dataValidation>
    <dataValidation imeMode="hiragana" allowBlank="1" showInputMessage="1" showErrorMessage="1" sqref="D8:O10 I14 K14 F12:M13 M14 F25:M26 D21:O23 K27 M27 I27 Y19:AD20"/>
    <dataValidation imeMode="fullKatakana" allowBlank="1" showInputMessage="1" showErrorMessage="1" sqref="F11:M11 F24:M24"/>
    <dataValidation type="list" allowBlank="1" showInputMessage="1" showErrorMessage="1" sqref="R27 R23 R25 S9:S10 S13:S16 V13:V14 S19:S22 K34 H34 E34">
      <formula1>"□,■"</formula1>
    </dataValidation>
    <dataValidation imeMode="off" allowBlank="1" showInputMessage="1" showErrorMessage="1" sqref="F31:G32 G27:H27 L31:N32 C31:D32 G14:H14 I31:J32 AC9:AC10 W21:AA22 W9:AA10 AC13:AC16 AC21:AC28"/>
    <dataValidation type="whole" imeMode="off" allowBlank="1" showInputMessage="1" showErrorMessage="1" sqref="J14 J27">
      <formula1>1</formula1>
      <formula2>12</formula2>
    </dataValidation>
    <dataValidation type="whole" imeMode="off" allowBlank="1" showInputMessage="1" showErrorMessage="1" sqref="L14 L27">
      <formula1>1</formula1>
      <formula2>31</formula2>
    </dataValidation>
    <dataValidation type="list" imeMode="off" allowBlank="1" showInputMessage="1" showErrorMessage="1" sqref="V2:W2">
      <formula1>$AR$8:$AR$19</formula1>
    </dataValidation>
    <dataValidation type="list" imeMode="off" allowBlank="1" showInputMessage="1" showErrorMessage="1" sqref="Z2:AA2">
      <formula1>$AS$8:$AS$19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記載例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仁木雅一（内線：２５２）</dc:creator>
  <cp:lastModifiedBy>仁木雅一（内線：２５２）</cp:lastModifiedBy>
  <dcterms:created xsi:type="dcterms:W3CDTF">2019-12-15T23:22:28Z</dcterms:created>
  <dcterms:modified xsi:type="dcterms:W3CDTF">2020-01-30T07:27:07Z</dcterms:modified>
</cp:coreProperties>
</file>