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下水道（島田）\10.調査\調査（市町村課）\【経営比較分析表】18松茂町_送付用\R4\"/>
    </mc:Choice>
  </mc:AlternateContent>
  <xr:revisionPtr revIDLastSave="0" documentId="8_{54CBF402-C850-4A25-8241-D951A39A55A5}" xr6:coauthVersionLast="43" xr6:coauthVersionMax="43" xr10:uidLastSave="{00000000-0000-0000-0000-000000000000}"/>
  <workbookProtection workbookAlgorithmName="SHA-512" workbookHashValue="LgQLqCyupnZ8sImqq2a4YjzRCFenfd/vM89FlDQs5qFVEtLHpNZt3VnwRpHjl0iyPagwHEucN/ctYEOvQLbzmA==" workbookSaltValue="NpSceuF47wnDPYq2eOpEt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6" i="4"/>
</calcChain>
</file>

<file path=xl/sharedStrings.xml><?xml version="1.0" encoding="utf-8"?>
<sst xmlns="http://schemas.openxmlformats.org/spreadsheetml/2006/main" count="320" uniqueCount="116">
  <si>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</si>
  <si>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</si>
  <si>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</si>
  <si>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</si>
  <si>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</si>
  <si>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</si>
  <si>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</si>
  <si>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</si>
  <si>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</si>
  <si>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</si>
  <si>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</si>
  <si>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</si>
  <si>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</si>
  <si>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</si>
  <si>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</si>
  <si>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</si>
  <si>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</si>
  <si>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</si>
  <si>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</si>
  <si>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</si>
  <si>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</si>
  <si>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</si>
  <si>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</si>
  <si>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</si>
  <si>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</si>
  <si>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</si>
  <si>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</si>
  <si>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</si>
  <si>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</si>
  <si>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</si>
  <si>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</si>
  <si>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</si>
  <si>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</si>
  <si>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</si>
  <si>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</si>
  <si>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</si>
  <si>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</si>
  <si>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</si>
  <si>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</si>
  <si>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</si>
  <si>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</si>
  <si>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</si>
  <si>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</si>
  <si>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</si>
  <si>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</si>
  <si>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</si>
  <si>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</si>
  <si>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</si>
  <si>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</si>
  <si>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</si>
  <si>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</si>
  <si>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</si>
  <si>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</si>
  <si>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</si>
  <si>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</si>
  <si>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</si>
  <si>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</si>
  <si>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</si>
  <si>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</si>
  <si>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</si>
  <si>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</si>
  <si>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</si>
  <si>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</si>
  <si>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</si>
  <si>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</si>
  <si>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</si>
  <si>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</si>
  <si>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</si>
  <si>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</si>
  <si>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</si>
  <si>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</si>
  <si>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</si>
  <si>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</si>
  <si>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</si>
  <si>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</si>
  <si>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</si>
  <si>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</si>
  <si>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</si>
  <si>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</si>
  <si>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</si>
  <si>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</si>
  <si>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</si>
  <si>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</si>
  <si>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</si>
  <si>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</si>
  <si>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</si>
  <si>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</si>
  <si>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</si>
  <si>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</si>
  <si>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</si>
  <si>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</si>
  <si>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</si>
  <si>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</si>
  <si>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</si>
  <si>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</si>
  <si>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</si>
  <si>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</si>
  <si>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</si>
  <si>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</si>
  <si>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</si>
  <si>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</si>
  <si>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</si>
  <si>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</si>
  <si>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</si>
  <si>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</si>
  <si>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</si>
  <si>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</si>
  <si>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</si>
  <si>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</si>
  <si>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</si>
  <si>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</si>
  <si>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</si>
  <si>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</si>
  <si>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①経常収支比率は100％を超えているものの、一般会計からの補助金収入に依存しており料金収入の確保に努める必要がある。
　③流動比率（短期的な債務の支払能力）については、100％を超えているものの類似団体と比べて低い水準にある。
　④企業債残高対事業規模比率は類似団体と比べ高いが、⑤経費回収率は100％に届かないものの類似団体よりも高く、⑥汚水処理原価は類似団体よりも低い水準にある。当事業は、現在設備投資を行い、収益確保のための基盤を形成している段階にある。
　⑧水洗化率は類似団体と比較し低い水準にあることから、向上に向けた取り組みが必要である。
　</t>
    <rPh sb="2" eb="4">
      <t>ケイジョウ</t>
    </rPh>
    <rPh sb="4" eb="6">
      <t>シュウシ</t>
    </rPh>
    <rPh sb="6" eb="8">
      <t>ヒリツ</t>
    </rPh>
    <rPh sb="14" eb="15">
      <t>コ</t>
    </rPh>
    <rPh sb="23" eb="25">
      <t>イッパン</t>
    </rPh>
    <rPh sb="25" eb="27">
      <t>カイケイ</t>
    </rPh>
    <rPh sb="30" eb="33">
      <t>ホジョキン</t>
    </rPh>
    <rPh sb="33" eb="35">
      <t>シュウニュウ</t>
    </rPh>
    <rPh sb="36" eb="38">
      <t>イゾン</t>
    </rPh>
    <rPh sb="42" eb="44">
      <t>リョウキン</t>
    </rPh>
    <rPh sb="44" eb="46">
      <t>シュウニュウ</t>
    </rPh>
    <rPh sb="47" eb="49">
      <t>カクホ</t>
    </rPh>
    <rPh sb="50" eb="51">
      <t>ツト</t>
    </rPh>
    <rPh sb="53" eb="55">
      <t>ヒツヨウ</t>
    </rPh>
    <rPh sb="62" eb="64">
      <t>リュウドウ</t>
    </rPh>
    <rPh sb="64" eb="66">
      <t>ヒリツ</t>
    </rPh>
    <rPh sb="67" eb="70">
      <t>タンキテキ</t>
    </rPh>
    <rPh sb="71" eb="73">
      <t>サイム</t>
    </rPh>
    <rPh sb="74" eb="76">
      <t>シハライ</t>
    </rPh>
    <rPh sb="76" eb="78">
      <t>ノウリョク</t>
    </rPh>
    <rPh sb="90" eb="91">
      <t>コ</t>
    </rPh>
    <rPh sb="98" eb="100">
      <t>ルイジ</t>
    </rPh>
    <rPh sb="100" eb="102">
      <t>ダンタイ</t>
    </rPh>
    <rPh sb="103" eb="104">
      <t>クラ</t>
    </rPh>
    <rPh sb="106" eb="107">
      <t>ヒク</t>
    </rPh>
    <rPh sb="108" eb="110">
      <t>スイジュン</t>
    </rPh>
    <rPh sb="117" eb="120">
      <t>キギョウサイ</t>
    </rPh>
    <rPh sb="120" eb="122">
      <t>ザンダカ</t>
    </rPh>
    <rPh sb="122" eb="123">
      <t>タイ</t>
    </rPh>
    <rPh sb="123" eb="125">
      <t>ジギョウ</t>
    </rPh>
    <rPh sb="125" eb="127">
      <t>キボ</t>
    </rPh>
    <rPh sb="127" eb="129">
      <t>ヒリツ</t>
    </rPh>
    <rPh sb="130" eb="132">
      <t>ルイジ</t>
    </rPh>
    <rPh sb="132" eb="134">
      <t>ダンタイ</t>
    </rPh>
    <rPh sb="135" eb="136">
      <t>クラ</t>
    </rPh>
    <rPh sb="137" eb="138">
      <t>タカ</t>
    </rPh>
    <rPh sb="142" eb="144">
      <t>ケイヒ</t>
    </rPh>
    <rPh sb="144" eb="147">
      <t>カイシュウリツ</t>
    </rPh>
    <rPh sb="153" eb="154">
      <t>トド</t>
    </rPh>
    <rPh sb="160" eb="162">
      <t>ルイジ</t>
    </rPh>
    <rPh sb="162" eb="164">
      <t>ダンタイ</t>
    </rPh>
    <rPh sb="167" eb="168">
      <t>タカ</t>
    </rPh>
    <rPh sb="171" eb="173">
      <t>オスイ</t>
    </rPh>
    <rPh sb="173" eb="175">
      <t>ショリ</t>
    </rPh>
    <rPh sb="175" eb="177">
      <t>ゲンカ</t>
    </rPh>
    <rPh sb="178" eb="180">
      <t>ルイジ</t>
    </rPh>
    <rPh sb="180" eb="182">
      <t>ダンタイ</t>
    </rPh>
    <rPh sb="185" eb="186">
      <t>ヒク</t>
    </rPh>
    <rPh sb="187" eb="189">
      <t>スイジュン</t>
    </rPh>
    <rPh sb="193" eb="194">
      <t>トウ</t>
    </rPh>
    <rPh sb="194" eb="196">
      <t>ジギョウ</t>
    </rPh>
    <rPh sb="198" eb="200">
      <t>ゲンザイ</t>
    </rPh>
    <rPh sb="200" eb="202">
      <t>セツビ</t>
    </rPh>
    <rPh sb="202" eb="204">
      <t>トウシ</t>
    </rPh>
    <rPh sb="205" eb="206">
      <t>オコナ</t>
    </rPh>
    <rPh sb="208" eb="210">
      <t>シュウエキ</t>
    </rPh>
    <rPh sb="210" eb="212">
      <t>カクホ</t>
    </rPh>
    <rPh sb="216" eb="218">
      <t>キバン</t>
    </rPh>
    <rPh sb="219" eb="221">
      <t>ケイセイ</t>
    </rPh>
    <rPh sb="225" eb="227">
      <t>ダンカイ</t>
    </rPh>
    <rPh sb="234" eb="237">
      <t>スイセンカ</t>
    </rPh>
    <rPh sb="237" eb="238">
      <t>リツ</t>
    </rPh>
    <rPh sb="239" eb="241">
      <t>ルイジ</t>
    </rPh>
    <rPh sb="241" eb="243">
      <t>ダンタイ</t>
    </rPh>
    <rPh sb="244" eb="246">
      <t>ヒカク</t>
    </rPh>
    <rPh sb="247" eb="248">
      <t>ヒク</t>
    </rPh>
    <rPh sb="249" eb="251">
      <t>スイジュン</t>
    </rPh>
    <rPh sb="259" eb="261">
      <t>コウジョウ</t>
    </rPh>
    <rPh sb="262" eb="263">
      <t>ム</t>
    </rPh>
    <rPh sb="265" eb="266">
      <t>ト</t>
    </rPh>
    <rPh sb="267" eb="268">
      <t>ク</t>
    </rPh>
    <rPh sb="270" eb="272">
      <t>ヒツヨウ</t>
    </rPh>
    <phoneticPr fontId="4"/>
  </si>
  <si>
    <t>平成13年に施設整備を開始しており、施設の老朽化は見られない。</t>
    <rPh sb="0" eb="2">
      <t>ヘイセイ</t>
    </rPh>
    <rPh sb="4" eb="5">
      <t>ネン</t>
    </rPh>
    <rPh sb="6" eb="8">
      <t>シセツ</t>
    </rPh>
    <rPh sb="8" eb="10">
      <t>セイビ</t>
    </rPh>
    <rPh sb="11" eb="13">
      <t>カイシ</t>
    </rPh>
    <rPh sb="18" eb="20">
      <t>シセツ</t>
    </rPh>
    <rPh sb="21" eb="24">
      <t>ロウキュウカ</t>
    </rPh>
    <rPh sb="25" eb="26">
      <t>ミ</t>
    </rPh>
    <phoneticPr fontId="4"/>
  </si>
  <si>
    <t>令和3年度より地方公営企業法を適用したことで、さらなる経営状況の把握に努めるとともに、費用対効果に見合った面整備を推進し、水洗化率の増加を図り企業債を抑制することで当事業の経営基盤を強化し、持続可能な事業へと変えていく必要がある。</t>
    <rPh sb="0" eb="2">
      <t>レイワ</t>
    </rPh>
    <rPh sb="3" eb="5">
      <t>ネンド</t>
    </rPh>
    <rPh sb="7" eb="9">
      <t>チホウ</t>
    </rPh>
    <rPh sb="9" eb="11">
      <t>コウエイ</t>
    </rPh>
    <rPh sb="11" eb="13">
      <t>キギョウ</t>
    </rPh>
    <rPh sb="13" eb="14">
      <t>ホウ</t>
    </rPh>
    <rPh sb="15" eb="17">
      <t>テキヨウ</t>
    </rPh>
    <rPh sb="27" eb="29">
      <t>ケイエイ</t>
    </rPh>
    <rPh sb="29" eb="31">
      <t>ジョウキョウ</t>
    </rPh>
    <rPh sb="32" eb="34">
      <t>ハアク</t>
    </rPh>
    <rPh sb="35" eb="36">
      <t>ツト</t>
    </rPh>
    <rPh sb="43" eb="45">
      <t>ヒヨウ</t>
    </rPh>
    <rPh sb="45" eb="48">
      <t>タイコウカ</t>
    </rPh>
    <rPh sb="49" eb="51">
      <t>ミア</t>
    </rPh>
    <rPh sb="53" eb="54">
      <t>メン</t>
    </rPh>
    <rPh sb="54" eb="56">
      <t>セイビ</t>
    </rPh>
    <rPh sb="57" eb="59">
      <t>スイシン</t>
    </rPh>
    <rPh sb="61" eb="64">
      <t>スイセンカ</t>
    </rPh>
    <rPh sb="64" eb="65">
      <t>リツ</t>
    </rPh>
    <rPh sb="66" eb="68">
      <t>ゾウカ</t>
    </rPh>
    <rPh sb="69" eb="70">
      <t>ハカ</t>
    </rPh>
    <rPh sb="71" eb="74">
      <t>キギョウサイ</t>
    </rPh>
    <rPh sb="75" eb="77">
      <t>ヨクセイ</t>
    </rPh>
    <rPh sb="82" eb="85">
      <t>トウジギョウ</t>
    </rPh>
    <rPh sb="86" eb="88">
      <t>ケイエイ</t>
    </rPh>
    <rPh sb="88" eb="90">
      <t>キバン</t>
    </rPh>
    <rPh sb="91" eb="93">
      <t>キョウカ</t>
    </rPh>
    <rPh sb="95" eb="97">
      <t>ジゾク</t>
    </rPh>
    <rPh sb="97" eb="99">
      <t>カノウ</t>
    </rPh>
    <rPh sb="100" eb="102">
      <t>ジギョウ</t>
    </rPh>
    <rPh sb="104" eb="105">
      <t>カ</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</si>
</sst>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07A-4C0C-BBD7-3C83B04069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07A-4C0C-BBD7-3C83B04069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1B-4035-B68A-6619A9F275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43.76</c:v>
                </c:pt>
              </c:numCache>
            </c:numRef>
          </c:val>
          <c:smooth val="0"/>
          <c:extLst>
            <c:ext xmlns:c16="http://schemas.microsoft.com/office/drawing/2014/chart" uri="{C3380CC4-5D6E-409C-BE32-E72D297353CC}">
              <c16:uniqueId val="{00000001-781B-4035-B68A-6619A9F275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59.89</c:v>
                </c:pt>
              </c:numCache>
            </c:numRef>
          </c:val>
          <c:extLst>
            <c:ext xmlns:c16="http://schemas.microsoft.com/office/drawing/2014/chart" uri="{C3380CC4-5D6E-409C-BE32-E72D297353CC}">
              <c16:uniqueId val="{00000000-5CFF-4740-9023-A84C8A000F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65.75</c:v>
                </c:pt>
              </c:numCache>
            </c:numRef>
          </c:val>
          <c:smooth val="0"/>
          <c:extLst>
            <c:ext xmlns:c16="http://schemas.microsoft.com/office/drawing/2014/chart" uri="{C3380CC4-5D6E-409C-BE32-E72D297353CC}">
              <c16:uniqueId val="{00000001-5CFF-4740-9023-A84C8A000F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139.19999999999999</c:v>
                </c:pt>
              </c:numCache>
            </c:numRef>
          </c:val>
          <c:extLst>
            <c:ext xmlns:c16="http://schemas.microsoft.com/office/drawing/2014/chart" uri="{C3380CC4-5D6E-409C-BE32-E72D297353CC}">
              <c16:uniqueId val="{00000000-D6FE-48A2-9EC7-84E48A48DA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105.85</c:v>
                </c:pt>
              </c:numCache>
            </c:numRef>
          </c:val>
          <c:smooth val="0"/>
          <c:extLst>
            <c:ext xmlns:c16="http://schemas.microsoft.com/office/drawing/2014/chart" uri="{C3380CC4-5D6E-409C-BE32-E72D297353CC}">
              <c16:uniqueId val="{00000001-D6FE-48A2-9EC7-84E48A48DA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2.3199999999999998</c:v>
                </c:pt>
              </c:numCache>
            </c:numRef>
          </c:val>
          <c:extLst>
            <c:ext xmlns:c16="http://schemas.microsoft.com/office/drawing/2014/chart" uri="{C3380CC4-5D6E-409C-BE32-E72D297353CC}">
              <c16:uniqueId val="{00000000-B2EC-4ECB-802E-31E87283A4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15.36</c:v>
                </c:pt>
              </c:numCache>
            </c:numRef>
          </c:val>
          <c:smooth val="0"/>
          <c:extLst>
            <c:ext xmlns:c16="http://schemas.microsoft.com/office/drawing/2014/chart" uri="{C3380CC4-5D6E-409C-BE32-E72D297353CC}">
              <c16:uniqueId val="{00000001-B2EC-4ECB-802E-31E87283A4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8D-44EF-9903-A4D8952B01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D8D-44EF-9903-A4D8952B01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A8-46AC-91A7-234E842743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106.88</c:v>
                </c:pt>
              </c:numCache>
            </c:numRef>
          </c:val>
          <c:smooth val="0"/>
          <c:extLst>
            <c:ext xmlns:c16="http://schemas.microsoft.com/office/drawing/2014/chart" uri="{C3380CC4-5D6E-409C-BE32-E72D297353CC}">
              <c16:uniqueId val="{00000001-84A8-46AC-91A7-234E842743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127.09</c:v>
                </c:pt>
              </c:numCache>
            </c:numRef>
          </c:val>
          <c:extLst>
            <c:ext xmlns:c16="http://schemas.microsoft.com/office/drawing/2014/chart" uri="{C3380CC4-5D6E-409C-BE32-E72D297353CC}">
              <c16:uniqueId val="{00000000-D9B2-4630-A812-DAD2E8270B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157.30000000000001</c:v>
                </c:pt>
              </c:numCache>
            </c:numRef>
          </c:val>
          <c:smooth val="0"/>
          <c:extLst>
            <c:ext xmlns:c16="http://schemas.microsoft.com/office/drawing/2014/chart" uri="{C3380CC4-5D6E-409C-BE32-E72D297353CC}">
              <c16:uniqueId val="{00000001-D9B2-4630-A812-DAD2E8270B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3054.06</c:v>
                </c:pt>
              </c:numCache>
            </c:numRef>
          </c:val>
          <c:extLst>
            <c:ext xmlns:c16="http://schemas.microsoft.com/office/drawing/2014/chart" uri="{C3380CC4-5D6E-409C-BE32-E72D297353CC}">
              <c16:uniqueId val="{00000000-881C-4D7B-BD6A-DC7CC43EA0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954.29</c:v>
                </c:pt>
              </c:numCache>
            </c:numRef>
          </c:val>
          <c:smooth val="0"/>
          <c:extLst>
            <c:ext xmlns:c16="http://schemas.microsoft.com/office/drawing/2014/chart" uri="{C3380CC4-5D6E-409C-BE32-E72D297353CC}">
              <c16:uniqueId val="{00000001-881C-4D7B-BD6A-DC7CC43EA0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83.57</c:v>
                </c:pt>
              </c:numCache>
            </c:numRef>
          </c:val>
          <c:extLst>
            <c:ext xmlns:c16="http://schemas.microsoft.com/office/drawing/2014/chart" uri="{C3380CC4-5D6E-409C-BE32-E72D297353CC}">
              <c16:uniqueId val="{00000000-A349-497A-AB37-641E1CF452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34.03</c:v>
                </c:pt>
              </c:numCache>
            </c:numRef>
          </c:val>
          <c:smooth val="0"/>
          <c:extLst>
            <c:ext xmlns:c16="http://schemas.microsoft.com/office/drawing/2014/chart" uri="{C3380CC4-5D6E-409C-BE32-E72D297353CC}">
              <c16:uniqueId val="{00000001-A349-497A-AB37-641E1CF452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182.83</c:v>
                </c:pt>
              </c:numCache>
            </c:numRef>
          </c:val>
          <c:extLst>
            <c:ext xmlns:c16="http://schemas.microsoft.com/office/drawing/2014/chart" uri="{C3380CC4-5D6E-409C-BE32-E72D297353CC}">
              <c16:uniqueId val="{00000000-EF72-4503-96C6-FA769CBF30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470.79</c:v>
                </c:pt>
              </c:numCache>
            </c:numRef>
          </c:val>
          <c:smooth val="0"/>
          <c:extLst>
            <c:ext xmlns:c16="http://schemas.microsoft.com/office/drawing/2014/chart" uri="{C3380CC4-5D6E-409C-BE32-E72D297353CC}">
              <c16:uniqueId val="{00000001-EF72-4503-96C6-FA769CBF30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松茂町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Cd3</v>
      </c>
      <c r="X8" s="66"/>
      <c r="Y8" s="66"/>
      <c r="Z8" s="66"/>
      <c r="AA8" s="66"/>
      <c r="AB8" s="66"/>
      <c r="AC8" s="66"/>
      <c r="AD8" s="67" t="str">
        <f>データ!$M$6</f>
        <v>非設置</v>
      </c>
      <c r="AE8" s="67"/>
      <c r="AF8" s="67"/>
      <c r="AG8" s="67"/>
      <c r="AH8" s="67"/>
      <c r="AI8" s="67"/>
      <c r="AJ8" s="67"/>
      <c r="AK8" s="3"/>
      <c r="AL8" s="55">
        <f>データ!S6</f>
        <v>14789</v>
      </c>
      <c r="AM8" s="55"/>
      <c r="AN8" s="55"/>
      <c r="AO8" s="55"/>
      <c r="AP8" s="55"/>
      <c r="AQ8" s="55"/>
      <c r="AR8" s="55"/>
      <c r="AS8" s="55"/>
      <c r="AT8" s="54">
        <f>データ!T6</f>
        <v>14.34</v>
      </c>
      <c r="AU8" s="54"/>
      <c r="AV8" s="54"/>
      <c r="AW8" s="54"/>
      <c r="AX8" s="54"/>
      <c r="AY8" s="54"/>
      <c r="AZ8" s="54"/>
      <c r="BA8" s="54"/>
      <c r="BB8" s="54">
        <f>データ!U6</f>
        <v>1031.31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60.24</v>
      </c>
      <c r="J10" s="54"/>
      <c r="K10" s="54"/>
      <c r="L10" s="54"/>
      <c r="M10" s="54"/>
      <c r="N10" s="54"/>
      <c r="O10" s="54"/>
      <c r="P10" s="54">
        <f>データ!P6</f>
        <v>32.619999999999997</v>
      </c>
      <c r="Q10" s="54"/>
      <c r="R10" s="54"/>
      <c r="S10" s="54"/>
      <c r="T10" s="54"/>
      <c r="U10" s="54"/>
      <c r="V10" s="54"/>
      <c r="W10" s="54">
        <f>データ!Q6</f>
        <v>100</v>
      </c>
      <c r="X10" s="54"/>
      <c r="Y10" s="54"/>
      <c r="Z10" s="54"/>
      <c r="AA10" s="54"/>
      <c r="AB10" s="54"/>
      <c r="AC10" s="54"/>
      <c r="AD10" s="55">
        <f>データ!R6</f>
        <v>2669</v>
      </c>
      <c r="AE10" s="55"/>
      <c r="AF10" s="55"/>
      <c r="AG10" s="55"/>
      <c r="AH10" s="55"/>
      <c r="AI10" s="55"/>
      <c r="AJ10" s="55"/>
      <c r="AK10" s="2"/>
      <c r="AL10" s="55">
        <f>データ!V6</f>
        <v>4802</v>
      </c>
      <c r="AM10" s="55"/>
      <c r="AN10" s="55"/>
      <c r="AO10" s="55"/>
      <c r="AP10" s="55"/>
      <c r="AQ10" s="55"/>
      <c r="AR10" s="55"/>
      <c r="AS10" s="55"/>
      <c r="AT10" s="54">
        <f>データ!W6</f>
        <v>2.19</v>
      </c>
      <c r="AU10" s="54"/>
      <c r="AV10" s="54"/>
      <c r="AW10" s="54"/>
      <c r="AX10" s="54"/>
      <c r="AY10" s="54"/>
      <c r="AZ10" s="54"/>
      <c r="BA10" s="54"/>
      <c r="BB10" s="54">
        <f>データ!X6</f>
        <v>2192.69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6LyJJnMqCeaZPf+ovoRWvWTll58KVdEJ9ILjQ2krotPHySC6NhIlBvzX51IwUs7wTtTSHqzHftK/WolBGeQA==" saltValue="IV6hSiuJzsMGVP57Z7Ff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364011</v>
      </c>
      <c r="D6" s="19">
        <f t="shared" si="3"/>
        <v>46</v>
      </c>
      <c r="E6" s="19">
        <f t="shared" si="3"/>
        <v>17</v>
      </c>
      <c r="F6" s="19">
        <f t="shared" si="3"/>
        <v>1</v>
      </c>
      <c r="G6" s="19">
        <f t="shared" si="3"/>
        <v>0</v>
      </c>
      <c r="H6" s="19" t="str">
        <f t="shared" si="3"/>
        <v>徳島県　松茂町</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60.24</v>
      </c>
      <c r="P6" s="20">
        <f t="shared" si="3"/>
        <v>32.619999999999997</v>
      </c>
      <c r="Q6" s="20">
        <f t="shared" si="3"/>
        <v>100</v>
      </c>
      <c r="R6" s="20">
        <f t="shared" si="3"/>
        <v>2669</v>
      </c>
      <c r="S6" s="20">
        <f t="shared" si="3"/>
        <v>14789</v>
      </c>
      <c r="T6" s="20">
        <f t="shared" si="3"/>
        <v>14.34</v>
      </c>
      <c r="U6" s="20">
        <f t="shared" si="3"/>
        <v>1031.31</v>
      </c>
      <c r="V6" s="20">
        <f t="shared" si="3"/>
        <v>4802</v>
      </c>
      <c r="W6" s="20">
        <f t="shared" si="3"/>
        <v>2.19</v>
      </c>
      <c r="X6" s="20">
        <f t="shared" si="3"/>
        <v>2192.69</v>
      </c>
      <c r="Y6" s="21" t="str">
        <f>IF(Y7="",NA(),Y7)</f>
        <v>-</v>
      </c>
      <c r="Z6" s="21" t="str">
        <f t="shared" ref="Z6:AH6" si="4">IF(Z7="",NA(),Z7)</f>
        <v>-</v>
      </c>
      <c r="AA6" s="21" t="str">
        <f t="shared" si="4"/>
        <v>-</v>
      </c>
      <c r="AB6" s="21" t="str">
        <f t="shared" si="4"/>
        <v>-</v>
      </c>
      <c r="AC6" s="21">
        <f t="shared" si="4"/>
        <v>139.19999999999999</v>
      </c>
      <c r="AD6" s="21" t="str">
        <f t="shared" si="4"/>
        <v>-</v>
      </c>
      <c r="AE6" s="21" t="str">
        <f t="shared" si="4"/>
        <v>-</v>
      </c>
      <c r="AF6" s="21" t="str">
        <f t="shared" si="4"/>
        <v>-</v>
      </c>
      <c r="AG6" s="21" t="str">
        <f t="shared" si="4"/>
        <v>-</v>
      </c>
      <c r="AH6" s="21">
        <f t="shared" si="4"/>
        <v>105.85</v>
      </c>
      <c r="AI6" s="20" t="str">
        <f>IF(AI7="","",IF(AI7="-","【-】","【"&amp;SUBSTITUTE(TEXT(AI7,"#,##0.00"),"-","△")&amp;"】"))</f>
        <v>【107.02】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106.88</v>
      </c>
      <c r="AT6" s="20" t="str">
        <f>IF(AT7="","",IF(AT7="-","【-】","【"&amp;SUBSTITUTE(TEXT(AT7,"#,##0.00"),"-","△")&amp;"】"))</f>
        <v>【3.09】</v>
      </c>
      <c r="AU6" s="21" t="str">
        <f>IF(AU7="",NA(),AU7)</f>
        <v>-</v>
      </c>
      <c r="AV6" s="21" t="str">
        <f t="shared" ref="AV6:BD6" si="6">IF(AV7="",NA(),AV7)</f>
        <v>-</v>
      </c>
      <c r="AW6" s="21" t="str">
        <f t="shared" si="6"/>
        <v>-</v>
      </c>
      <c r="AX6" s="21" t="str">
        <f t="shared" si="6"/>
        <v>-</v>
      </c>
      <c r="AY6" s="21">
        <f t="shared" si="6"/>
        <v>127.09</v>
      </c>
      <c r="AZ6" s="21" t="str">
        <f t="shared" si="6"/>
        <v>-</v>
      </c>
      <c r="BA6" s="21" t="str">
        <f t="shared" si="6"/>
        <v>-</v>
      </c>
      <c r="BB6" s="21" t="str">
        <f t="shared" si="6"/>
        <v>-</v>
      </c>
      <c r="BC6" s="21" t="str">
        <f t="shared" si="6"/>
        <v>-</v>
      </c>
      <c r="BD6" s="21">
        <f t="shared" si="6"/>
        <v>157.30000000000001</v>
      </c>
      <c r="BE6" s="20" t="str">
        <f>IF(BE7="","",IF(BE7="-","【-】","【"&amp;SUBSTITUTE(TEXT(BE7,"#,##0.00"),"-","△")&amp;"】"))</f>
        <v>【71.39】</v>
      </c>
      <c r="BF6" s="21" t="str">
        <f>IF(BF7="",NA(),BF7)</f>
        <v>-</v>
      </c>
      <c r="BG6" s="21" t="str">
        <f t="shared" ref="BG6:BO6" si="7">IF(BG7="",NA(),BG7)</f>
        <v>-</v>
      </c>
      <c r="BH6" s="21" t="str">
        <f t="shared" si="7"/>
        <v>-</v>
      </c>
      <c r="BI6" s="21" t="str">
        <f t="shared" si="7"/>
        <v>-</v>
      </c>
      <c r="BJ6" s="21">
        <f t="shared" si="7"/>
        <v>3054.06</v>
      </c>
      <c r="BK6" s="21" t="str">
        <f t="shared" si="7"/>
        <v>-</v>
      </c>
      <c r="BL6" s="21" t="str">
        <f t="shared" si="7"/>
        <v>-</v>
      </c>
      <c r="BM6" s="21" t="str">
        <f t="shared" si="7"/>
        <v>-</v>
      </c>
      <c r="BN6" s="21" t="str">
        <f t="shared" si="7"/>
        <v>-</v>
      </c>
      <c r="BO6" s="21">
        <f t="shared" si="7"/>
        <v>954.29</v>
      </c>
      <c r="BP6" s="20" t="str">
        <f>IF(BP7="","",IF(BP7="-","【-】","【"&amp;SUBSTITUTE(TEXT(BP7,"#,##0.00"),"-","△")&amp;"】"))</f>
        <v>【669.11】</v>
      </c>
      <c r="BQ6" s="21" t="str">
        <f>IF(BQ7="",NA(),BQ7)</f>
        <v>-</v>
      </c>
      <c r="BR6" s="21" t="str">
        <f t="shared" ref="BR6:BZ6" si="8">IF(BR7="",NA(),BR7)</f>
        <v>-</v>
      </c>
      <c r="BS6" s="21" t="str">
        <f t="shared" si="8"/>
        <v>-</v>
      </c>
      <c r="BT6" s="21" t="str">
        <f t="shared" si="8"/>
        <v>-</v>
      </c>
      <c r="BU6" s="21">
        <f t="shared" si="8"/>
        <v>83.57</v>
      </c>
      <c r="BV6" s="21" t="str">
        <f t="shared" si="8"/>
        <v>-</v>
      </c>
      <c r="BW6" s="21" t="str">
        <f t="shared" si="8"/>
        <v>-</v>
      </c>
      <c r="BX6" s="21" t="str">
        <f t="shared" si="8"/>
        <v>-</v>
      </c>
      <c r="BY6" s="21" t="str">
        <f t="shared" si="8"/>
        <v>-</v>
      </c>
      <c r="BZ6" s="21">
        <f t="shared" si="8"/>
        <v>34.03</v>
      </c>
      <c r="CA6" s="20" t="str">
        <f>IF(CA7="","",IF(CA7="-","【-】","【"&amp;SUBSTITUTE(TEXT(CA7,"#,##0.00"),"-","△")&amp;"】"))</f>
        <v>【99.73】</v>
      </c>
      <c r="CB6" s="21" t="str">
        <f>IF(CB7="",NA(),CB7)</f>
        <v>-</v>
      </c>
      <c r="CC6" s="21" t="str">
        <f t="shared" ref="CC6:CK6" si="9">IF(CC7="",NA(),CC7)</f>
        <v>-</v>
      </c>
      <c r="CD6" s="21" t="str">
        <f t="shared" si="9"/>
        <v>-</v>
      </c>
      <c r="CE6" s="21" t="str">
        <f t="shared" si="9"/>
        <v>-</v>
      </c>
      <c r="CF6" s="21">
        <f t="shared" si="9"/>
        <v>182.83</v>
      </c>
      <c r="CG6" s="21" t="str">
        <f t="shared" si="9"/>
        <v>-</v>
      </c>
      <c r="CH6" s="21" t="str">
        <f t="shared" si="9"/>
        <v>-</v>
      </c>
      <c r="CI6" s="21" t="str">
        <f t="shared" si="9"/>
        <v>-</v>
      </c>
      <c r="CJ6" s="21" t="str">
        <f t="shared" si="9"/>
        <v>-</v>
      </c>
      <c r="CK6" s="21">
        <f t="shared" si="9"/>
        <v>470.79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43.76</v>
      </c>
      <c r="CW6" s="20" t="str">
        <f>IF(CW7="","",IF(CW7="-","【-】","【"&amp;SUBSTITUTE(TEXT(CW7,"#,##0.00"),"-","△")&amp;"】"))</f>
        <v>【59.99】</v>
      </c>
      <c r="CX6" s="21" t="str">
        <f>IF(CX7="",NA(),CX7)</f>
        <v>-</v>
      </c>
      <c r="CY6" s="21" t="str">
        <f t="shared" ref="CY6:DG6" si="11">IF(CY7="",NA(),CY7)</f>
        <v>-</v>
      </c>
      <c r="CZ6" s="21" t="str">
        <f t="shared" si="11"/>
        <v>-</v>
      </c>
      <c r="DA6" s="21" t="str">
        <f t="shared" si="11"/>
        <v>-</v>
      </c>
      <c r="DB6" s="21">
        <f t="shared" si="11"/>
        <v>59.89</v>
      </c>
      <c r="DC6" s="21" t="str">
        <f t="shared" si="11"/>
        <v>-</v>
      </c>
      <c r="DD6" s="21" t="str">
        <f t="shared" si="11"/>
        <v>-</v>
      </c>
      <c r="DE6" s="21" t="str">
        <f t="shared" si="11"/>
        <v>-</v>
      </c>
      <c r="DF6" s="21" t="str">
        <f t="shared" si="11"/>
        <v>-</v>
      </c>
      <c r="DG6" s="21">
        <f t="shared" si="11"/>
        <v>65.75</v>
      </c>
      <c r="DH6" s="20" t="str">
        <f>IF(DH7="","",IF(DH7="-","【-】","【"&amp;SUBSTITUTE(TEXT(DH7,"#,##0.00"),"-","△")&amp;"】"))</f>
        <v>【95.72】</v>
      </c>
      <c r="DI6" s="21" t="str">
        <f>IF(DI7="",NA(),DI7)</f>
        <v>-</v>
      </c>
      <c r="DJ6" s="21" t="str">
        <f t="shared" ref="DJ6:DR6" si="12">IF(DJ7="",NA(),DJ7)</f>
        <v>-</v>
      </c>
      <c r="DK6" s="21" t="str">
        <f t="shared" si="12"/>
        <v>-</v>
      </c>
      <c r="DL6" s="21" t="str">
        <f t="shared" si="12"/>
        <v>-</v>
      </c>
      <c r="DM6" s="21">
        <f t="shared" si="12"/>
        <v>2.3199999999999998</v>
      </c>
      <c r="DN6" s="21" t="str">
        <f t="shared" si="12"/>
        <v>-</v>
      </c>
      <c r="DO6" s="21" t="str">
        <f t="shared" si="12"/>
        <v>-</v>
      </c>
      <c r="DP6" s="21" t="str">
        <f t="shared" si="12"/>
        <v>-</v>
      </c>
      <c r="DQ6" s="21" t="str">
        <f t="shared" si="12"/>
        <v>-</v>
      </c>
      <c r="DR6" s="21">
        <f t="shared" si="12"/>
        <v>15.36</v>
      </c>
      <c r="DS6" s="20" t="str">
        <f>IF(DS7="","",IF(DS7="-","【-】","【"&amp;SUBSTITUTE(TEXT(DS7,"#,##0.00"),"-","△")&amp;"】"))</f>
        <v>【38.17】</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【6.54】</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【0.24】</v>
      </c>
    </row>
    <row r="7" spans="1:148" s="22" customFormat="1" x14ac:dyDescent="0.15">
      <c r="A7" s="14"/>
      <c r="B7" s="23">
        <v>2021</v>
      </c>
      <c r="C7" s="23">
        <v>364011</v>
      </c>
      <c r="D7" s="23">
        <v>46</v>
      </c>
      <c r="E7" s="23">
        <v>17</v>
      </c>
      <c r="F7" s="23">
        <v>1</v>
      </c>
      <c r="G7" s="23">
        <v>0</v>
      </c>
      <c r="H7" s="23" t="s">
        <v>96</v>
      </c>
      <c r="I7" s="23" t="s">
        <v>97</v>
      </c>
      <c r="J7" s="23" t="s">
        <v>98</v>
      </c>
      <c r="K7" s="23" t="s">
        <v>99</v>
      </c>
      <c r="L7" s="23" t="s">
        <v>100</v>
      </c>
      <c r="M7" s="23" t="s">
        <v>101</v>
      </c>
      <c r="N7" s="24" t="s">
        <v>102</v>
      </c>
      <c r="O7" s="24">
        <v>60.24</v>
      </c>
      <c r="P7" s="24">
        <v>32.619999999999997</v>
      </c>
      <c r="Q7" s="24">
        <v>100</v>
      </c>
      <c r="R7" s="24">
        <v>2669</v>
      </c>
      <c r="S7" s="24">
        <v>14789</v>
      </c>
      <c r="T7" s="24">
        <v>14.34</v>
      </c>
      <c r="U7" s="24">
        <v>1031.31</v>
      </c>
      <c r="V7" s="24">
        <v>4802</v>
      </c>
      <c r="W7" s="24">
        <v>2.19</v>
      </c>
      <c r="X7" s="24">
        <v>2192.69</v>
      </c>
      <c r="Y7" s="24" t="s">
        <v>102</v>
      </c>
      <c r="Z7" s="24" t="s">
        <v>102</v>
      </c>
      <c r="AA7" s="24" t="s">
        <v>102</v>
      </c>
      <c r="AB7" s="24" t="s">
        <v>102</v>
      </c>
      <c r="AC7" s="24">
        <v>139.19999999999999</v>
      </c>
      <c r="AD7" s="24" t="s">
        <v>102</v>
      </c>
      <c r="AE7" s="24" t="s">
        <v>102</v>
      </c>
      <c r="AF7" s="24" t="s">
        <v>102</v>
      </c>
      <c r="AG7" s="24" t="s">
        <v>102</v>
      </c>
      <c r="AH7" s="24">
        <v>105.85</v>
      </c>
      <c r="AI7" s="24">
        <v>107.02</v>
      </c>
      <c r="AJ7" s="24" t="s">
        <v>102</v>
      </c>
      <c r="AK7" s="24" t="s">
        <v>102</v>
      </c>
      <c r="AL7" s="24" t="s">
        <v>102</v>
      </c>
      <c r="AM7" s="24" t="s">
        <v>102</v>
      </c>
      <c r="AN7" s="24">
        <v>0</v>
      </c>
      <c r="AO7" s="24" t="s">
        <v>102</v>
      </c>
      <c r="AP7" s="24" t="s">
        <v>102</v>
      </c>
      <c r="AQ7" s="24" t="s">
        <v>102</v>
      </c>
      <c r="AR7" s="24" t="s">
        <v>102</v>
      </c>
      <c r="AS7" s="24">
        <v>106.88</v>
      </c>
      <c r="AT7" s="24">
        <v>3.09</v>
      </c>
      <c r="AU7" s="24" t="s">
        <v>102</v>
      </c>
      <c r="AV7" s="24" t="s">
        <v>102</v>
      </c>
      <c r="AW7" s="24" t="s">
        <v>102</v>
      </c>
      <c r="AX7" s="24" t="s">
        <v>102</v>
      </c>
      <c r="AY7" s="24">
        <v>127.09</v>
      </c>
      <c r="AZ7" s="24" t="s">
        <v>102</v>
      </c>
      <c r="BA7" s="24" t="s">
        <v>102</v>
      </c>
      <c r="BB7" s="24" t="s">
        <v>102</v>
      </c>
      <c r="BC7" s="24" t="s">
        <v>102</v>
      </c>
      <c r="BD7" s="24">
        <v>157.30000000000001</v>
      </c>
      <c r="BE7" s="24">
        <v>71.39</v>
      </c>
      <c r="BF7" s="24" t="s">
        <v>102</v>
      </c>
      <c r="BG7" s="24" t="s">
        <v>102</v>
      </c>
      <c r="BH7" s="24" t="s">
        <v>102</v>
      </c>
      <c r="BI7" s="24" t="s">
        <v>102</v>
      </c>
      <c r="BJ7" s="24">
        <v>3054.06</v>
      </c>
      <c r="BK7" s="24" t="s">
        <v>102</v>
      </c>
      <c r="BL7" s="24" t="s">
        <v>102</v>
      </c>
      <c r="BM7" s="24" t="s">
        <v>102</v>
      </c>
      <c r="BN7" s="24" t="s">
        <v>102</v>
      </c>
      <c r="BO7" s="24">
        <v>954.29</v>
      </c>
      <c r="BP7" s="24">
        <v>669.11</v>
      </c>
      <c r="BQ7" s="24" t="s">
        <v>102</v>
      </c>
      <c r="BR7" s="24" t="s">
        <v>102</v>
      </c>
      <c r="BS7" s="24" t="s">
        <v>102</v>
      </c>
      <c r="BT7" s="24" t="s">
        <v>102</v>
      </c>
      <c r="BU7" s="24">
        <v>83.57</v>
      </c>
      <c r="BV7" s="24" t="s">
        <v>102</v>
      </c>
      <c r="BW7" s="24" t="s">
        <v>102</v>
      </c>
      <c r="BX7" s="24" t="s">
        <v>102</v>
      </c>
      <c r="BY7" s="24" t="s">
        <v>102</v>
      </c>
      <c r="BZ7" s="24">
        <v>34.03</v>
      </c>
      <c r="CA7" s="24">
        <v>99.73</v>
      </c>
      <c r="CB7" s="24" t="s">
        <v>102</v>
      </c>
      <c r="CC7" s="24" t="s">
        <v>102</v>
      </c>
      <c r="CD7" s="24" t="s">
        <v>102</v>
      </c>
      <c r="CE7" s="24" t="s">
        <v>102</v>
      </c>
      <c r="CF7" s="24">
        <v>182.83</v>
      </c>
      <c r="CG7" s="24" t="s">
        <v>102</v>
      </c>
      <c r="CH7" s="24" t="s">
        <v>102</v>
      </c>
      <c r="CI7" s="24" t="s">
        <v>102</v>
      </c>
      <c r="CJ7" s="24" t="s">
        <v>102</v>
      </c>
      <c r="CK7" s="24">
        <v>470.79</v>
      </c>
      <c r="CL7" s="24">
        <v>134.97999999999999</v>
      </c>
      <c r="CM7" s="24" t="s">
        <v>102</v>
      </c>
      <c r="CN7" s="24" t="s">
        <v>102</v>
      </c>
      <c r="CO7" s="24" t="s">
        <v>102</v>
      </c>
      <c r="CP7" s="24" t="s">
        <v>102</v>
      </c>
      <c r="CQ7" s="24" t="s">
        <v>102</v>
      </c>
      <c r="CR7" s="24" t="s">
        <v>102</v>
      </c>
      <c r="CS7" s="24" t="s">
        <v>102</v>
      </c>
      <c r="CT7" s="24" t="s">
        <v>102</v>
      </c>
      <c r="CU7" s="24" t="s">
        <v>102</v>
      </c>
      <c r="CV7" s="24">
        <v>43.76</v>
      </c>
      <c r="CW7" s="24">
        <v>59.99</v>
      </c>
      <c r="CX7" s="24" t="s">
        <v>102</v>
      </c>
      <c r="CY7" s="24" t="s">
        <v>102</v>
      </c>
      <c r="CZ7" s="24" t="s">
        <v>102</v>
      </c>
      <c r="DA7" s="24" t="s">
        <v>102</v>
      </c>
      <c r="DB7" s="24">
        <v>59.89</v>
      </c>
      <c r="DC7" s="24" t="s">
        <v>102</v>
      </c>
      <c r="DD7" s="24" t="s">
        <v>102</v>
      </c>
      <c r="DE7" s="24" t="s">
        <v>102</v>
      </c>
      <c r="DF7" s="24" t="s">
        <v>102</v>
      </c>
      <c r="DG7" s="24">
        <v>65.75</v>
      </c>
      <c r="DH7" s="24">
        <v>95.72</v>
      </c>
      <c r="DI7" s="24" t="s">
        <v>102</v>
      </c>
      <c r="DJ7" s="24" t="s">
        <v>102</v>
      </c>
      <c r="DK7" s="24" t="s">
        <v>102</v>
      </c>
      <c r="DL7" s="24" t="s">
        <v>102</v>
      </c>
      <c r="DM7" s="24">
        <v>2.3199999999999998</v>
      </c>
      <c r="DN7" s="24" t="s">
        <v>102</v>
      </c>
      <c r="DO7" s="24" t="s">
        <v>102</v>
      </c>
      <c r="DP7" s="24" t="s">
        <v>102</v>
      </c>
      <c r="DQ7" s="24" t="s">
        <v>102</v>
      </c>
      <c r="DR7" s="24">
        <v>15.36</v>
      </c>
      <c r="DS7" s="24">
        <v>38.17</v>
      </c>
      <c r="DT7" s="24" t="s">
        <v>102</v>
      </c>
      <c r="DU7" s="24" t="s">
        <v>102</v>
      </c>
      <c r="DV7" s="24" t="s">
        <v>102</v>
      </c>
      <c r="DW7" s="24" t="s">
        <v>102</v>
      </c>
      <c r="DX7" s="24">
        <v>0</v>
      </c>
      <c r="DY7" s="24" t="s">
        <v>102</v>
      </c>
      <c r="DZ7" s="24" t="s">
        <v>102</v>
      </c>
      <c r="EA7" s="24" t="s">
        <v>102</v>
      </c>
      <c r="EB7" s="24" t="s">
        <v>102</v>
      </c>
      <c r="EC7" s="24">
        <v>0</v>
      </c>
      <c r="ED7" s="24">
        <v>6.54</v>
      </c>
      <c r="EE7" s="24" t="s">
        <v>102</v>
      </c>
      <c r="EF7" s="24" t="s">
        <v>102</v>
      </c>
      <c r="EG7" s="24" t="s">
        <v>102</v>
      </c>
      <c r="EH7" s="24" t="s">
        <v>102</v>
      </c>
      <c r="EI7" s="24">
        <v>0</v>
      </c>
      <c r="EJ7" s="24" t="s">
        <v>102</v>
      </c>
      <c r="EK7" s="24" t="s">
        <v>102</v>
      </c>
      <c r="EL7" s="24" t="s">
        <v>102</v>
      </c>
      <c r="EM7" s="24" t="s">
        <v>102</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島田一茂</cp:lastModifiedBy>
  <cp:lastPrinted>2023-01-30T08:17:31Z</cp:lastPrinted>
  <dcterms:created xsi:type="dcterms:W3CDTF">2023-01-12T23:34:21Z</dcterms:created>
  <dcterms:modified xsi:type="dcterms:W3CDTF">2023-01-31T02:07:18Z</dcterms:modified>
  <cp:category/>
</cp:coreProperties>
</file>