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E:\下水道（島田）\10.調査\調査（市町村課）\【経営比較分析表】18松茂町_送付用\R4\"/>
    </mc:Choice>
  </mc:AlternateContent>
  <xr:revisionPtr revIDLastSave="0" documentId="8_{8E0BA760-393E-4D51-9D70-EA838A1E3B86}" xr6:coauthVersionLast="43" xr6:coauthVersionMax="43" xr10:uidLastSave="{00000000-0000-0000-0000-000000000000}"/>
  <workbookProtection workbookAlgorithmName="SHA-512" workbookHashValue="uSfS1SXHDyf+PQ6Vn7w3dTu6oTqnxg1w630EzICRvxBn41blqrYj4t4G7kMPrNE5f1xI9yYzUzJNCaMCYxWqoQ==" workbookSaltValue="GR9MhqgdOGum0kCQ82x6m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BB10" i="4"/>
  <c r="P10" i="4"/>
  <c r="B10" i="4"/>
  <c r="AT8" i="4"/>
  <c r="W8" i="4"/>
  <c r="B8" i="4"/>
  <c r="B6" i="4"/>
</calcChain>
</file>

<file path=xl/sharedStrings.xml><?xml version="1.0" encoding="utf-8"?>
<sst xmlns="http://schemas.openxmlformats.org/spreadsheetml/2006/main" count="319" uniqueCount="118">
  <si>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</si>
  <si>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</si>
  <si>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</si>
  <si>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</si>
  <si>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</si>
  <si>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</si>
  <si>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</si>
  <si>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</si>
  <si>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</si>
  <si>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</si>
  <si>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</si>
  <si>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</si>
  <si>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</si>
  <si>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</si>
  <si>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</si>
  <si>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</si>
  <si>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</si>
  <si>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</si>
  <si>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</si>
  <si>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</si>
  <si>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</si>
  <si>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</si>
  <si>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</si>
  <si>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</si>
  <si>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</si>
  <si>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</si>
  <si>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</si>
  <si>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</si>
  <si>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</si>
  <si>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</si>
  <si>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</si>
  <si>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</si>
  <si>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</si>
  <si>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</si>
  <si>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</si>
  <si>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</si>
  <si>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</si>
  <si>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</si>
  <si>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</si>
  <si>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</si>
  <si>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</si>
  <si>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</si>
  <si>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</si>
  <si>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</si>
  <si>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</si>
  <si>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</si>
  <si>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</si>
  <si>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</si>
  <si>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</si>
  <si>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</si>
  <si>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</si>
  <si>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</si>
  <si>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</si>
  <si>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</si>
  <si>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</si>
  <si>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</si>
  <si>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</si>
  <si>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</si>
  <si>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</si>
  <si>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</si>
  <si>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</si>
  <si>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</si>
  <si>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</si>
  <si>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</si>
  <si>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</si>
  <si>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</si>
  <si>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</si>
  <si>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</si>
  <si>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</si>
  <si>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</si>
  <si>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</si>
  <si>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</si>
  <si>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</si>
  <si>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</si>
  <si>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</si>
  <si>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</si>
  <si>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</si>
  <si>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</si>
  <si>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</si>
  <si>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</si>
  <si>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</si>
  <si>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</si>
  <si>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</si>
  <si>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</si>
  <si>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</si>
  <si>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</si>
  <si>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</si>
  <si>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</si>
  <si>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</si>
  <si>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</si>
  <si>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</si>
  <si>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</si>
  <si>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</si>
  <si>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</si>
  <si>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</si>
  <si>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</si>
  <si>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松茂町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</si>
  <si>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</si>
  <si>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</si>
  <si>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</si>
  <si>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</si>
  <si>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</si>
  <si>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</si>
  <si>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</si>
  <si>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</si>
  <si>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</si>
  <si>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</si>
  <si>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</si>
  <si>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</si>
  <si>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</si>
  <si>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</si>
  <si>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</si>
  <si>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</si>
  <si>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</si>
  <si>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</si>
  <si>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経常収支比率については、地方公営企業法適用に伴い公共下水道事業と会計が一本化されたことにより、100％となっているが、一般会計からの補助金収入に依存しており、さらなる接続率の向上及び使用料収入の増加が求められる。
　一方で、③流動比率（短期的な債務の支払能力）については平均を大きく下回っているほか④企業債残高対事業規模比率も類似団体と比較して高い水準にある。
　維持管理費の減少に伴い、⑤経費回収率及び⑥汚水処理原価については類似団体により良好であるが、依然として⑦施設利用率及び⑧水洗化率が平均よりも低い水準に留まっており、接続率向上のための施策を推進していくとともに、汚水処理費の削減が必要である。</t>
    <rPh sb="2" eb="4">
      <t>ケイジョウ</t>
    </rPh>
    <rPh sb="4" eb="6">
      <t>シュウシ</t>
    </rPh>
    <rPh sb="6" eb="8">
      <t>ヒリツ</t>
    </rPh>
    <rPh sb="14" eb="16">
      <t>チホウ</t>
    </rPh>
    <rPh sb="16" eb="18">
      <t>コウエイ</t>
    </rPh>
    <rPh sb="18" eb="20">
      <t>キギョウ</t>
    </rPh>
    <rPh sb="20" eb="23">
      <t>ホウテキヨウ</t>
    </rPh>
    <rPh sb="24" eb="25">
      <t>トモナ</t>
    </rPh>
    <rPh sb="26" eb="28">
      <t>コウキョウ</t>
    </rPh>
    <rPh sb="28" eb="31">
      <t>ゲスイドウ</t>
    </rPh>
    <rPh sb="31" eb="33">
      <t>ジギョウ</t>
    </rPh>
    <rPh sb="34" eb="36">
      <t>カイケイ</t>
    </rPh>
    <rPh sb="37" eb="40">
      <t>イッポンカ</t>
    </rPh>
    <rPh sb="61" eb="63">
      <t>イッパン</t>
    </rPh>
    <rPh sb="63" eb="65">
      <t>カイケイ</t>
    </rPh>
    <rPh sb="68" eb="73">
      <t>ホジョキンシュウニュウ</t>
    </rPh>
    <rPh sb="74" eb="76">
      <t>イゾン</t>
    </rPh>
    <rPh sb="85" eb="87">
      <t>セツゾク</t>
    </rPh>
    <rPh sb="87" eb="88">
      <t>リツ</t>
    </rPh>
    <rPh sb="89" eb="91">
      <t>コウジョウ</t>
    </rPh>
    <rPh sb="91" eb="92">
      <t>オヨ</t>
    </rPh>
    <rPh sb="93" eb="96">
      <t>シヨウリョウ</t>
    </rPh>
    <rPh sb="96" eb="98">
      <t>シュウニュウ</t>
    </rPh>
    <rPh sb="99" eb="101">
      <t>ゾウカ</t>
    </rPh>
    <rPh sb="102" eb="103">
      <t>モト</t>
    </rPh>
    <rPh sb="110" eb="112">
      <t>イッポウ</t>
    </rPh>
    <rPh sb="115" eb="119">
      <t>リュウドウヒリツ</t>
    </rPh>
    <rPh sb="120" eb="123">
      <t>タンキテキ</t>
    </rPh>
    <rPh sb="137" eb="139">
      <t>ヘイキン</t>
    </rPh>
    <rPh sb="140" eb="141">
      <t>オオ</t>
    </rPh>
    <rPh sb="143" eb="145">
      <t>シタマワ</t>
    </rPh>
    <rPh sb="152" eb="164">
      <t>キギョウサイザンダカタイジギョウキボヒリツ</t>
    </rPh>
    <rPh sb="165" eb="167">
      <t>ルイジ</t>
    </rPh>
    <rPh sb="167" eb="169">
      <t>ダンタイ</t>
    </rPh>
    <rPh sb="170" eb="172">
      <t>ヒカク</t>
    </rPh>
    <rPh sb="174" eb="175">
      <t>タカ</t>
    </rPh>
    <rPh sb="176" eb="178">
      <t>スイジュン</t>
    </rPh>
    <rPh sb="184" eb="186">
      <t>イジ</t>
    </rPh>
    <rPh sb="186" eb="189">
      <t>カンリヒ</t>
    </rPh>
    <rPh sb="190" eb="192">
      <t>ゲンショウ</t>
    </rPh>
    <rPh sb="193" eb="194">
      <t>トモナ</t>
    </rPh>
    <rPh sb="197" eb="199">
      <t>ケイヒ</t>
    </rPh>
    <rPh sb="199" eb="202">
      <t>カイシュウリツ</t>
    </rPh>
    <rPh sb="202" eb="203">
      <t>オヨ</t>
    </rPh>
    <rPh sb="205" eb="207">
      <t>オスイ</t>
    </rPh>
    <rPh sb="207" eb="209">
      <t>ショリ</t>
    </rPh>
    <rPh sb="209" eb="211">
      <t>ゲンカ</t>
    </rPh>
    <rPh sb="216" eb="218">
      <t>ルイジ</t>
    </rPh>
    <rPh sb="218" eb="220">
      <t>ダンタイ</t>
    </rPh>
    <rPh sb="230" eb="232">
      <t>イゼン</t>
    </rPh>
    <rPh sb="236" eb="238">
      <t>シセツ</t>
    </rPh>
    <rPh sb="238" eb="241">
      <t>リヨウリツ</t>
    </rPh>
    <rPh sb="241" eb="242">
      <t>オヨ</t>
    </rPh>
    <rPh sb="244" eb="247">
      <t>スイセンカ</t>
    </rPh>
    <rPh sb="247" eb="248">
      <t>リツ</t>
    </rPh>
    <rPh sb="249" eb="251">
      <t>ヘイキン</t>
    </rPh>
    <rPh sb="254" eb="255">
      <t>ヒク</t>
    </rPh>
    <rPh sb="256" eb="258">
      <t>スイジュン</t>
    </rPh>
    <rPh sb="259" eb="260">
      <t>トド</t>
    </rPh>
    <rPh sb="266" eb="268">
      <t>セツゾク</t>
    </rPh>
    <rPh sb="268" eb="269">
      <t>リツ</t>
    </rPh>
    <rPh sb="269" eb="271">
      <t>コウジョウ</t>
    </rPh>
    <rPh sb="275" eb="277">
      <t>セサク</t>
    </rPh>
    <rPh sb="278" eb="280">
      <t>スイシン</t>
    </rPh>
    <rPh sb="289" eb="291">
      <t>オスイ</t>
    </rPh>
    <rPh sb="291" eb="294">
      <t>ショリヒ</t>
    </rPh>
    <rPh sb="295" eb="297">
      <t>サクゲン</t>
    </rPh>
    <rPh sb="298" eb="300">
      <t>ヒツヨウ</t>
    </rPh>
    <phoneticPr fontId="4"/>
  </si>
  <si>
    <t>汚水処理場や中継ポンプ場の修繕、機器交換に要する費用は年々増加傾向にあるが、管渠の更新や修繕については現状実績がない。
令和2年度に実施した機能診断調査の成果及び同年に策定した最適整備構想に基づき、費用を平準化しつつ農業集落排水処理施設の更新を計画的に実施する。</t>
    <rPh sb="0" eb="2">
      <t>オスイ</t>
    </rPh>
    <rPh sb="2" eb="5">
      <t>ショリジョウ</t>
    </rPh>
    <rPh sb="6" eb="8">
      <t>チュウケイ</t>
    </rPh>
    <rPh sb="11" eb="12">
      <t>ジョウ</t>
    </rPh>
    <rPh sb="13" eb="15">
      <t>シュウゼン</t>
    </rPh>
    <rPh sb="16" eb="18">
      <t>キキ</t>
    </rPh>
    <rPh sb="18" eb="20">
      <t>コウカン</t>
    </rPh>
    <rPh sb="21" eb="22">
      <t>ヨウ</t>
    </rPh>
    <rPh sb="24" eb="26">
      <t>ヒヨウ</t>
    </rPh>
    <rPh sb="27" eb="29">
      <t>ネンネン</t>
    </rPh>
    <rPh sb="29" eb="31">
      <t>ゾウカ</t>
    </rPh>
    <rPh sb="31" eb="33">
      <t>ケイコウ</t>
    </rPh>
    <rPh sb="41" eb="43">
      <t>コウシン</t>
    </rPh>
    <rPh sb="44" eb="46">
      <t>シュウゼン</t>
    </rPh>
    <rPh sb="51" eb="53">
      <t>ゲンジョウ</t>
    </rPh>
    <rPh sb="53" eb="55">
      <t>ジッセキ</t>
    </rPh>
    <rPh sb="60" eb="62">
      <t>レイワ</t>
    </rPh>
    <rPh sb="63" eb="65">
      <t>ネンド</t>
    </rPh>
    <rPh sb="66" eb="68">
      <t>ジッシ</t>
    </rPh>
    <rPh sb="70" eb="72">
      <t>キノウ</t>
    </rPh>
    <rPh sb="72" eb="74">
      <t>シンダン</t>
    </rPh>
    <rPh sb="74" eb="76">
      <t>チョウサ</t>
    </rPh>
    <rPh sb="77" eb="79">
      <t>セイカ</t>
    </rPh>
    <rPh sb="79" eb="80">
      <t>オヨ</t>
    </rPh>
    <rPh sb="81" eb="83">
      <t>ドウネン</t>
    </rPh>
    <rPh sb="84" eb="86">
      <t>サクテイ</t>
    </rPh>
    <rPh sb="88" eb="90">
      <t>サイテキ</t>
    </rPh>
    <rPh sb="90" eb="92">
      <t>セイビ</t>
    </rPh>
    <rPh sb="92" eb="94">
      <t>コウソウ</t>
    </rPh>
    <rPh sb="95" eb="96">
      <t>モト</t>
    </rPh>
    <rPh sb="99" eb="101">
      <t>ヒヨウ</t>
    </rPh>
    <rPh sb="102" eb="105">
      <t>ヘイジュンカ</t>
    </rPh>
    <rPh sb="108" eb="110">
      <t>ノウギョウ</t>
    </rPh>
    <rPh sb="110" eb="112">
      <t>シュウラク</t>
    </rPh>
    <rPh sb="112" eb="114">
      <t>ハイスイ</t>
    </rPh>
    <rPh sb="114" eb="116">
      <t>ショリ</t>
    </rPh>
    <rPh sb="116" eb="118">
      <t>シセツ</t>
    </rPh>
    <rPh sb="119" eb="121">
      <t>コウシン</t>
    </rPh>
    <rPh sb="122" eb="125">
      <t>ケイカクテキ</t>
    </rPh>
    <phoneticPr fontId="4"/>
  </si>
  <si>
    <t>　経費回収率が低く、維持管理費用や地方債償還金を使用料収入で賄いきれず一般会計補助金に依存する経営状況となっている。
　増収に向けた接続率の向上に努める必要がある。</t>
    <rPh sb="1" eb="3">
      <t>ケイヒ</t>
    </rPh>
    <rPh sb="3" eb="6">
      <t>カイシュウリツ</t>
    </rPh>
    <rPh sb="7" eb="8">
      <t>ヒク</t>
    </rPh>
    <rPh sb="10" eb="12">
      <t>イジ</t>
    </rPh>
    <rPh sb="12" eb="14">
      <t>カンリ</t>
    </rPh>
    <rPh sb="14" eb="16">
      <t>ヒヨウ</t>
    </rPh>
    <rPh sb="17" eb="19">
      <t>チホウ</t>
    </rPh>
    <rPh sb="19" eb="20">
      <t>サイ</t>
    </rPh>
    <rPh sb="20" eb="22">
      <t>ショウカン</t>
    </rPh>
    <rPh sb="22" eb="23">
      <t>キン</t>
    </rPh>
    <rPh sb="24" eb="26">
      <t>シヨウ</t>
    </rPh>
    <rPh sb="26" eb="27">
      <t>リョウ</t>
    </rPh>
    <rPh sb="27" eb="29">
      <t>シュウニュウ</t>
    </rPh>
    <rPh sb="30" eb="31">
      <t>マカナ</t>
    </rPh>
    <rPh sb="35" eb="37">
      <t>イッパン</t>
    </rPh>
    <rPh sb="37" eb="39">
      <t>カイケイ</t>
    </rPh>
    <rPh sb="39" eb="42">
      <t>ホジョキン</t>
    </rPh>
    <rPh sb="43" eb="45">
      <t>イゾン</t>
    </rPh>
    <rPh sb="47" eb="49">
      <t>ケイエイ</t>
    </rPh>
    <rPh sb="49" eb="51">
      <t>ジョウキョウ</t>
    </rPh>
    <rPh sb="60" eb="62">
      <t>ゾウシュウ</t>
    </rPh>
    <rPh sb="63" eb="64">
      <t>ム</t>
    </rPh>
    <rPh sb="66" eb="68">
      <t>セツゾク</t>
    </rPh>
    <rPh sb="68" eb="69">
      <t>リツ</t>
    </rPh>
    <rPh sb="70" eb="72">
      <t>コウジョウ</t>
    </rPh>
    <rPh sb="73" eb="74">
      <t>ツト</t>
    </rPh>
    <rPh sb="76" eb="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</si>
</sst>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F16-419F-AC82-E28C50C92FB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0.05</c:v>
                </c:pt>
              </c:numCache>
            </c:numRef>
          </c:val>
          <c:smooth val="0"/>
          <c:extLst>
            <c:ext xmlns:c16="http://schemas.microsoft.com/office/drawing/2014/chart" uri="{C3380CC4-5D6E-409C-BE32-E72D297353CC}">
              <c16:uniqueId val="{00000001-7F16-419F-AC82-E28C50C92FB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53.13</c:v>
                </c:pt>
              </c:numCache>
            </c:numRef>
          </c:val>
          <c:extLst>
            <c:ext xmlns:c16="http://schemas.microsoft.com/office/drawing/2014/chart" uri="{C3380CC4-5D6E-409C-BE32-E72D297353CC}">
              <c16:uniqueId val="{00000000-0096-4DA0-97E6-228009F35B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66.53</c:v>
                </c:pt>
              </c:numCache>
            </c:numRef>
          </c:val>
          <c:smooth val="0"/>
          <c:extLst>
            <c:ext xmlns:c16="http://schemas.microsoft.com/office/drawing/2014/chart" uri="{C3380CC4-5D6E-409C-BE32-E72D297353CC}">
              <c16:uniqueId val="{00000001-0096-4DA0-97E6-228009F35B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0</c:v>
                </c:pt>
                <c:pt idx="4">
                  <c:v>63.37</c:v>
                </c:pt>
              </c:numCache>
            </c:numRef>
          </c:val>
          <c:extLst>
            <c:ext xmlns:c16="http://schemas.microsoft.com/office/drawing/2014/chart" uri="{C3380CC4-5D6E-409C-BE32-E72D297353CC}">
              <c16:uniqueId val="{00000000-443D-4168-8FE3-902B627AE14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84.67</c:v>
                </c:pt>
              </c:numCache>
            </c:numRef>
          </c:val>
          <c:smooth val="0"/>
          <c:extLst>
            <c:ext xmlns:c16="http://schemas.microsoft.com/office/drawing/2014/chart" uri="{C3380CC4-5D6E-409C-BE32-E72D297353CC}">
              <c16:uniqueId val="{00000001-443D-4168-8FE3-902B627AE14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0</c:v>
                </c:pt>
                <c:pt idx="4">
                  <c:v>100.12</c:v>
                </c:pt>
              </c:numCache>
            </c:numRef>
          </c:val>
          <c:extLst>
            <c:ext xmlns:c16="http://schemas.microsoft.com/office/drawing/2014/chart" uri="{C3380CC4-5D6E-409C-BE32-E72D297353CC}">
              <c16:uniqueId val="{00000000-D228-475C-AE9C-54539D3133A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106.07</c:v>
                </c:pt>
              </c:numCache>
            </c:numRef>
          </c:val>
          <c:smooth val="0"/>
          <c:extLst>
            <c:ext xmlns:c16="http://schemas.microsoft.com/office/drawing/2014/chart" uri="{C3380CC4-5D6E-409C-BE32-E72D297353CC}">
              <c16:uniqueId val="{00000001-D228-475C-AE9C-54539D3133A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6B4-406B-8E5B-E8CAD60F982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21.85</c:v>
                </c:pt>
              </c:numCache>
            </c:numRef>
          </c:val>
          <c:smooth val="0"/>
          <c:extLst>
            <c:ext xmlns:c16="http://schemas.microsoft.com/office/drawing/2014/chart" uri="{C3380CC4-5D6E-409C-BE32-E72D297353CC}">
              <c16:uniqueId val="{00000001-D6B4-406B-8E5B-E8CAD60F982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42E-423A-BD68-A989901D4ED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42E-423A-BD68-A989901D4ED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46C-4BE9-9000-8C1F3ADE6F8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132.04</c:v>
                </c:pt>
              </c:numCache>
            </c:numRef>
          </c:val>
          <c:smooth val="0"/>
          <c:extLst>
            <c:ext xmlns:c16="http://schemas.microsoft.com/office/drawing/2014/chart" uri="{C3380CC4-5D6E-409C-BE32-E72D297353CC}">
              <c16:uniqueId val="{00000001-E46C-4BE9-9000-8C1F3ADE6F8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0</c:v>
                </c:pt>
                <c:pt idx="4">
                  <c:v>3.57</c:v>
                </c:pt>
              </c:numCache>
            </c:numRef>
          </c:val>
          <c:extLst>
            <c:ext xmlns:c16="http://schemas.microsoft.com/office/drawing/2014/chart" uri="{C3380CC4-5D6E-409C-BE32-E72D297353CC}">
              <c16:uniqueId val="{00000000-C597-410B-B2DA-95780ACFAF6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35.69</c:v>
                </c:pt>
              </c:numCache>
            </c:numRef>
          </c:val>
          <c:smooth val="0"/>
          <c:extLst>
            <c:ext xmlns:c16="http://schemas.microsoft.com/office/drawing/2014/chart" uri="{C3380CC4-5D6E-409C-BE32-E72D297353CC}">
              <c16:uniqueId val="{00000001-C597-410B-B2DA-95780ACFAF6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2448.6</c:v>
                </c:pt>
              </c:numCache>
            </c:numRef>
          </c:val>
          <c:extLst>
            <c:ext xmlns:c16="http://schemas.microsoft.com/office/drawing/2014/chart" uri="{C3380CC4-5D6E-409C-BE32-E72D297353CC}">
              <c16:uniqueId val="{00000000-0977-455B-AF22-75922627C47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791.76</c:v>
                </c:pt>
              </c:numCache>
            </c:numRef>
          </c:val>
          <c:smooth val="0"/>
          <c:extLst>
            <c:ext xmlns:c16="http://schemas.microsoft.com/office/drawing/2014/chart" uri="{C3380CC4-5D6E-409C-BE32-E72D297353CC}">
              <c16:uniqueId val="{00000001-0977-455B-AF22-75922627C47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0</c:v>
                </c:pt>
                <c:pt idx="4">
                  <c:v>68.95</c:v>
                </c:pt>
              </c:numCache>
            </c:numRef>
          </c:val>
          <c:extLst>
            <c:ext xmlns:c16="http://schemas.microsoft.com/office/drawing/2014/chart" uri="{C3380CC4-5D6E-409C-BE32-E72D297353CC}">
              <c16:uniqueId val="{00000000-BE62-44AC-ABE8-5C58B8EEAAF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56.26</c:v>
                </c:pt>
              </c:numCache>
            </c:numRef>
          </c:val>
          <c:smooth val="0"/>
          <c:extLst>
            <c:ext xmlns:c16="http://schemas.microsoft.com/office/drawing/2014/chart" uri="{C3380CC4-5D6E-409C-BE32-E72D297353CC}">
              <c16:uniqueId val="{00000001-BE62-44AC-ABE8-5C58B8EEAAF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0</c:v>
                </c:pt>
                <c:pt idx="4">
                  <c:v>215.89</c:v>
                </c:pt>
              </c:numCache>
            </c:numRef>
          </c:val>
          <c:extLst>
            <c:ext xmlns:c16="http://schemas.microsoft.com/office/drawing/2014/chart" uri="{C3380CC4-5D6E-409C-BE32-E72D297353CC}">
              <c16:uniqueId val="{00000000-C294-4471-8446-1E486E174D0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282.08999999999997</c:v>
                </c:pt>
              </c:numCache>
            </c:numRef>
          </c:val>
          <c:smooth val="0"/>
          <c:extLst>
            <c:ext xmlns:c16="http://schemas.microsoft.com/office/drawing/2014/chart" uri="{C3380CC4-5D6E-409C-BE32-E72D297353CC}">
              <c16:uniqueId val="{00000001-C294-4471-8446-1E486E174D0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徳島県　松茂町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14789</v>
      </c>
      <c r="AM8" s="55"/>
      <c r="AN8" s="55"/>
      <c r="AO8" s="55"/>
      <c r="AP8" s="55"/>
      <c r="AQ8" s="55"/>
      <c r="AR8" s="55"/>
      <c r="AS8" s="55"/>
      <c r="AT8" s="54">
        <f>データ!T6</f>
        <v>14.34</v>
      </c>
      <c r="AU8" s="54"/>
      <c r="AV8" s="54"/>
      <c r="AW8" s="54"/>
      <c r="AX8" s="54"/>
      <c r="AY8" s="54"/>
      <c r="AZ8" s="54"/>
      <c r="BA8" s="54"/>
      <c r="BB8" s="54">
        <f>データ!U6</f>
        <v>1031.31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66.03</v>
      </c>
      <c r="J10" s="54"/>
      <c r="K10" s="54"/>
      <c r="L10" s="54"/>
      <c r="M10" s="54"/>
      <c r="N10" s="54"/>
      <c r="O10" s="54"/>
      <c r="P10" s="54">
        <f>データ!P6</f>
        <v>11</v>
      </c>
      <c r="Q10" s="54"/>
      <c r="R10" s="54"/>
      <c r="S10" s="54"/>
      <c r="T10" s="54"/>
      <c r="U10" s="54"/>
      <c r="V10" s="54"/>
      <c r="W10" s="54">
        <f>データ!Q6</f>
        <v>100</v>
      </c>
      <c r="X10" s="54"/>
      <c r="Y10" s="54"/>
      <c r="Z10" s="54"/>
      <c r="AA10" s="54"/>
      <c r="AB10" s="54"/>
      <c r="AC10" s="54"/>
      <c r="AD10" s="55">
        <f>データ!R6</f>
        <v>2669</v>
      </c>
      <c r="AE10" s="55"/>
      <c r="AF10" s="55"/>
      <c r="AG10" s="55"/>
      <c r="AH10" s="55"/>
      <c r="AI10" s="55"/>
      <c r="AJ10" s="55"/>
      <c r="AK10" s="2"/>
      <c r="AL10" s="55">
        <f>データ!V6</f>
        <v>1619</v>
      </c>
      <c r="AM10" s="55"/>
      <c r="AN10" s="55"/>
      <c r="AO10" s="55"/>
      <c r="AP10" s="55"/>
      <c r="AQ10" s="55"/>
      <c r="AR10" s="55"/>
      <c r="AS10" s="55"/>
      <c r="AT10" s="54">
        <f>データ!W6</f>
        <v>1.2</v>
      </c>
      <c r="AU10" s="54"/>
      <c r="AV10" s="54"/>
      <c r="AW10" s="54"/>
      <c r="AX10" s="54"/>
      <c r="AY10" s="54"/>
      <c r="AZ10" s="54"/>
      <c r="BA10" s="54"/>
      <c r="BB10" s="54">
        <f>データ!X6</f>
        <v>1349.17</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24iThPEozRhR4r/zP1eHr/TXiaGTdED7z0FcGyvfaWTj0xnlVXjY41l1Mqolt9do9JmivwZnaZOYWl1OBSk6Qg==" saltValue="wrI+OeeY/z0RKNLhXHSB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364011</v>
      </c>
      <c r="D6" s="19">
        <f t="shared" si="3"/>
        <v>46</v>
      </c>
      <c r="E6" s="19">
        <f t="shared" si="3"/>
        <v>17</v>
      </c>
      <c r="F6" s="19">
        <f t="shared" si="3"/>
        <v>5</v>
      </c>
      <c r="G6" s="19">
        <f t="shared" si="3"/>
        <v>0</v>
      </c>
      <c r="H6" s="19" t="str">
        <f t="shared" si="3"/>
        <v>徳島県　松茂町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66.03</v>
      </c>
      <c r="P6" s="20">
        <f t="shared" si="3"/>
        <v>11</v>
      </c>
      <c r="Q6" s="20">
        <f t="shared" si="3"/>
        <v>100</v>
      </c>
      <c r="R6" s="20">
        <f t="shared" si="3"/>
        <v>2669</v>
      </c>
      <c r="S6" s="20">
        <f t="shared" si="3"/>
        <v>14789</v>
      </c>
      <c r="T6" s="20">
        <f t="shared" si="3"/>
        <v>14.34</v>
      </c>
      <c r="U6" s="20">
        <f t="shared" si="3"/>
        <v>1031.31</v>
      </c>
      <c r="V6" s="20">
        <f t="shared" si="3"/>
        <v>1619</v>
      </c>
      <c r="W6" s="20">
        <f t="shared" si="3"/>
        <v>1.2</v>
      </c>
      <c r="X6" s="20">
        <f t="shared" si="3"/>
        <v>1349.17</v>
      </c>
      <c r="Y6" s="21" t="str">
        <f>IF(Y7="",NA(),Y7)</f>
        <v>-</v>
      </c>
      <c r="Z6" s="21" t="str">
        <f t="shared" ref="Z6:AH6" si="4">IF(Z7="",NA(),Z7)</f>
        <v>-</v>
      </c>
      <c r="AA6" s="21" t="str">
        <f t="shared" si="4"/>
        <v>-</v>
      </c>
      <c r="AB6" s="21" t="str">
        <f t="shared" si="4"/>
        <v>-</v>
      </c>
      <c r="AC6" s="21">
        <f t="shared" si="4"/>
        <v>100.12</v>
      </c>
      <c r="AD6" s="21" t="str">
        <f t="shared" si="4"/>
        <v>-</v>
      </c>
      <c r="AE6" s="21" t="str">
        <f t="shared" si="4"/>
        <v>-</v>
      </c>
      <c r="AF6" s="21" t="str">
        <f t="shared" si="4"/>
        <v>-</v>
      </c>
      <c r="AG6" s="21" t="str">
        <f t="shared" si="4"/>
        <v>-</v>
      </c>
      <c r="AH6" s="21">
        <f t="shared" si="4"/>
        <v>106.07</v>
      </c>
      <c r="AI6" s="20" t="str">
        <f>IF(AI7="","",IF(AI7="-","【-】","【"&amp;SUBSTITUTE(TEXT(AI7,"#,##0.00"),"-","△")&amp;"】"))</f>
        <v>【104.16】</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132.04</v>
      </c>
      <c r="AT6" s="20" t="str">
        <f>IF(AT7="","",IF(AT7="-","【-】","【"&amp;SUBSTITUTE(TEXT(AT7,"#,##0.00"),"-","△")&amp;"】"))</f>
        <v>【128.23】</v>
      </c>
      <c r="AU6" s="21" t="str">
        <f>IF(AU7="",NA(),AU7)</f>
        <v>-</v>
      </c>
      <c r="AV6" s="21" t="str">
        <f t="shared" ref="AV6:BD6" si="6">IF(AV7="",NA(),AV7)</f>
        <v>-</v>
      </c>
      <c r="AW6" s="21" t="str">
        <f t="shared" si="6"/>
        <v>-</v>
      </c>
      <c r="AX6" s="21" t="str">
        <f t="shared" si="6"/>
        <v>-</v>
      </c>
      <c r="AY6" s="21">
        <f t="shared" si="6"/>
        <v>3.57</v>
      </c>
      <c r="AZ6" s="21" t="str">
        <f t="shared" si="6"/>
        <v>-</v>
      </c>
      <c r="BA6" s="21" t="str">
        <f t="shared" si="6"/>
        <v>-</v>
      </c>
      <c r="BB6" s="21" t="str">
        <f t="shared" si="6"/>
        <v>-</v>
      </c>
      <c r="BC6" s="21" t="str">
        <f t="shared" si="6"/>
        <v>-</v>
      </c>
      <c r="BD6" s="21">
        <f t="shared" si="6"/>
        <v>35.69</v>
      </c>
      <c r="BE6" s="20" t="str">
        <f>IF(BE7="","",IF(BE7="-","【-】","【"&amp;SUBSTITUTE(TEXT(BE7,"#,##0.00"),"-","△")&amp;"】"))</f>
        <v>【34.77】</v>
      </c>
      <c r="BF6" s="21" t="str">
        <f>IF(BF7="",NA(),BF7)</f>
        <v>-</v>
      </c>
      <c r="BG6" s="21" t="str">
        <f t="shared" ref="BG6:BO6" si="7">IF(BG7="",NA(),BG7)</f>
        <v>-</v>
      </c>
      <c r="BH6" s="21" t="str">
        <f t="shared" si="7"/>
        <v>-</v>
      </c>
      <c r="BI6" s="21" t="str">
        <f t="shared" si="7"/>
        <v>-</v>
      </c>
      <c r="BJ6" s="21">
        <f t="shared" si="7"/>
        <v>2448.6</v>
      </c>
      <c r="BK6" s="21" t="str">
        <f t="shared" si="7"/>
        <v>-</v>
      </c>
      <c r="BL6" s="21" t="str">
        <f t="shared" si="7"/>
        <v>-</v>
      </c>
      <c r="BM6" s="21" t="str">
        <f t="shared" si="7"/>
        <v>-</v>
      </c>
      <c r="BN6" s="21" t="str">
        <f t="shared" si="7"/>
        <v>-</v>
      </c>
      <c r="BO6" s="21">
        <f t="shared" si="7"/>
        <v>791.76</v>
      </c>
      <c r="BP6" s="20" t="str">
        <f>IF(BP7="","",IF(BP7="-","【-】","【"&amp;SUBSTITUTE(TEXT(BP7,"#,##0.00"),"-","△")&amp;"】"))</f>
        <v>【786.37】</v>
      </c>
      <c r="BQ6" s="21" t="str">
        <f>IF(BQ7="",NA(),BQ7)</f>
        <v>-</v>
      </c>
      <c r="BR6" s="21" t="str">
        <f t="shared" ref="BR6:BZ6" si="8">IF(BR7="",NA(),BR7)</f>
        <v>-</v>
      </c>
      <c r="BS6" s="21" t="str">
        <f t="shared" si="8"/>
        <v>-</v>
      </c>
      <c r="BT6" s="21" t="str">
        <f t="shared" si="8"/>
        <v>-</v>
      </c>
      <c r="BU6" s="21">
        <f t="shared" si="8"/>
        <v>68.95</v>
      </c>
      <c r="BV6" s="21" t="str">
        <f t="shared" si="8"/>
        <v>-</v>
      </c>
      <c r="BW6" s="21" t="str">
        <f t="shared" si="8"/>
        <v>-</v>
      </c>
      <c r="BX6" s="21" t="str">
        <f t="shared" si="8"/>
        <v>-</v>
      </c>
      <c r="BY6" s="21" t="str">
        <f t="shared" si="8"/>
        <v>-</v>
      </c>
      <c r="BZ6" s="21">
        <f t="shared" si="8"/>
        <v>56.26</v>
      </c>
      <c r="CA6" s="20" t="str">
        <f>IF(CA7="","",IF(CA7="-","【-】","【"&amp;SUBSTITUTE(TEXT(CA7,"#,##0.00"),"-","△")&amp;"】"))</f>
        <v>【60.65】</v>
      </c>
      <c r="CB6" s="21" t="str">
        <f>IF(CB7="",NA(),CB7)</f>
        <v>-</v>
      </c>
      <c r="CC6" s="21" t="str">
        <f t="shared" ref="CC6:CK6" si="9">IF(CC7="",NA(),CC7)</f>
        <v>-</v>
      </c>
      <c r="CD6" s="21" t="str">
        <f t="shared" si="9"/>
        <v>-</v>
      </c>
      <c r="CE6" s="21" t="str">
        <f t="shared" si="9"/>
        <v>-</v>
      </c>
      <c r="CF6" s="21">
        <f t="shared" si="9"/>
        <v>215.89</v>
      </c>
      <c r="CG6" s="21" t="str">
        <f t="shared" si="9"/>
        <v>-</v>
      </c>
      <c r="CH6" s="21" t="str">
        <f t="shared" si="9"/>
        <v>-</v>
      </c>
      <c r="CI6" s="21" t="str">
        <f t="shared" si="9"/>
        <v>-</v>
      </c>
      <c r="CJ6" s="21" t="str">
        <f t="shared" si="9"/>
        <v>-</v>
      </c>
      <c r="CK6" s="21">
        <f t="shared" si="9"/>
        <v>282.08999999999997</v>
      </c>
      <c r="CL6" s="20" t="str">
        <f>IF(CL7="","",IF(CL7="-","【-】","【"&amp;SUBSTITUTE(TEXT(CL7,"#,##0.00"),"-","△")&amp;"】"))</f>
        <v>【256.97】</v>
      </c>
      <c r="CM6" s="21" t="str">
        <f>IF(CM7="",NA(),CM7)</f>
        <v>-</v>
      </c>
      <c r="CN6" s="21" t="str">
        <f t="shared" ref="CN6:CV6" si="10">IF(CN7="",NA(),CN7)</f>
        <v>-</v>
      </c>
      <c r="CO6" s="21" t="str">
        <f t="shared" si="10"/>
        <v>-</v>
      </c>
      <c r="CP6" s="21" t="str">
        <f t="shared" si="10"/>
        <v>-</v>
      </c>
      <c r="CQ6" s="21">
        <f t="shared" si="10"/>
        <v>53.13</v>
      </c>
      <c r="CR6" s="21" t="str">
        <f t="shared" si="10"/>
        <v>-</v>
      </c>
      <c r="CS6" s="21" t="str">
        <f t="shared" si="10"/>
        <v>-</v>
      </c>
      <c r="CT6" s="21" t="str">
        <f t="shared" si="10"/>
        <v>-</v>
      </c>
      <c r="CU6" s="21" t="str">
        <f t="shared" si="10"/>
        <v>-</v>
      </c>
      <c r="CV6" s="21">
        <f t="shared" si="10"/>
        <v>66.53</v>
      </c>
      <c r="CW6" s="20" t="str">
        <f>IF(CW7="","",IF(CW7="-","【-】","【"&amp;SUBSTITUTE(TEXT(CW7,"#,##0.00"),"-","△")&amp;"】"))</f>
        <v>【61.14】</v>
      </c>
      <c r="CX6" s="21" t="str">
        <f>IF(CX7="",NA(),CX7)</f>
        <v>-</v>
      </c>
      <c r="CY6" s="21" t="str">
        <f t="shared" ref="CY6:DG6" si="11">IF(CY7="",NA(),CY7)</f>
        <v>-</v>
      </c>
      <c r="CZ6" s="21" t="str">
        <f t="shared" si="11"/>
        <v>-</v>
      </c>
      <c r="DA6" s="21" t="str">
        <f t="shared" si="11"/>
        <v>-</v>
      </c>
      <c r="DB6" s="21">
        <f t="shared" si="11"/>
        <v>63.37</v>
      </c>
      <c r="DC6" s="21" t="str">
        <f t="shared" si="11"/>
        <v>-</v>
      </c>
      <c r="DD6" s="21" t="str">
        <f t="shared" si="11"/>
        <v>-</v>
      </c>
      <c r="DE6" s="21" t="str">
        <f t="shared" si="11"/>
        <v>-</v>
      </c>
      <c r="DF6" s="21" t="str">
        <f t="shared" si="11"/>
        <v>-</v>
      </c>
      <c r="DG6" s="21">
        <f t="shared" si="11"/>
        <v>84.67</v>
      </c>
      <c r="DH6" s="20" t="str">
        <f>IF(DH7="","",IF(DH7="-","【-】","【"&amp;SUBSTITUTE(TEXT(DH7,"#,##0.00"),"-","△")&amp;"】"))</f>
        <v>【86.91】</v>
      </c>
      <c r="DI6" s="21" t="str">
        <f>IF(DI7="",NA(),DI7)</f>
        <v>-</v>
      </c>
      <c r="DJ6" s="21" t="str">
        <f t="shared" ref="DJ6:DR6" si="12">IF(DJ7="",NA(),DJ7)</f>
        <v>-</v>
      </c>
      <c r="DK6" s="21" t="str">
        <f t="shared" si="12"/>
        <v>-</v>
      </c>
      <c r="DL6" s="21" t="str">
        <f t="shared" si="12"/>
        <v>-</v>
      </c>
      <c r="DM6" s="20">
        <f t="shared" si="12"/>
        <v>0</v>
      </c>
      <c r="DN6" s="21" t="str">
        <f t="shared" si="12"/>
        <v>-</v>
      </c>
      <c r="DO6" s="21" t="str">
        <f t="shared" si="12"/>
        <v>-</v>
      </c>
      <c r="DP6" s="21" t="str">
        <f t="shared" si="12"/>
        <v>-</v>
      </c>
      <c r="DQ6" s="21" t="str">
        <f t="shared" si="12"/>
        <v>-</v>
      </c>
      <c r="DR6" s="21">
        <f t="shared" si="12"/>
        <v>21.85</v>
      </c>
      <c r="DS6" s="20" t="str">
        <f>IF(DS7="","",IF(DS7="-","【-】","【"&amp;SUBSTITUTE(TEXT(DS7,"#,##0.00"),"-","△")&amp;"】"))</f>
        <v>【24.95】</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0.05</v>
      </c>
      <c r="EO6" s="20" t="str">
        <f>IF(EO7="","",IF(EO7="-","【-】","【"&amp;SUBSTITUTE(TEXT(EO7,"#,##0.00"),"-","△")&amp;"】"))</f>
        <v>【0.03】</v>
      </c>
    </row>
    <row r="7" spans="1:148" s="22" customFormat="1" x14ac:dyDescent="0.15">
      <c r="A7" s="14"/>
      <c r="B7" s="23">
        <v>2021</v>
      </c>
      <c r="C7" s="23">
        <v>364011</v>
      </c>
      <c r="D7" s="23">
        <v>46</v>
      </c>
      <c r="E7" s="23">
        <v>17</v>
      </c>
      <c r="F7" s="23">
        <v>5</v>
      </c>
      <c r="G7" s="23">
        <v>0</v>
      </c>
      <c r="H7" s="23" t="s">
        <v>96</v>
      </c>
      <c r="I7" s="23" t="s">
        <v>97</v>
      </c>
      <c r="J7" s="23" t="s">
        <v>98</v>
      </c>
      <c r="K7" s="23" t="s">
        <v>99</v>
      </c>
      <c r="L7" s="23" t="s">
        <v>100</v>
      </c>
      <c r="M7" s="23" t="s">
        <v>101</v>
      </c>
      <c r="N7" s="24" t="s">
        <v>102</v>
      </c>
      <c r="O7" s="24">
        <v>66.03</v>
      </c>
      <c r="P7" s="24">
        <v>11</v>
      </c>
      <c r="Q7" s="24">
        <v>100</v>
      </c>
      <c r="R7" s="24">
        <v>2669</v>
      </c>
      <c r="S7" s="24">
        <v>14789</v>
      </c>
      <c r="T7" s="24">
        <v>14.34</v>
      </c>
      <c r="U7" s="24">
        <v>1031.31</v>
      </c>
      <c r="V7" s="24">
        <v>1619</v>
      </c>
      <c r="W7" s="24">
        <v>1.2</v>
      </c>
      <c r="X7" s="24">
        <v>1349.17</v>
      </c>
      <c r="Y7" s="24" t="s">
        <v>102</v>
      </c>
      <c r="Z7" s="24" t="s">
        <v>102</v>
      </c>
      <c r="AA7" s="24" t="s">
        <v>102</v>
      </c>
      <c r="AB7" s="24" t="s">
        <v>102</v>
      </c>
      <c r="AC7" s="24">
        <v>100.12</v>
      </c>
      <c r="AD7" s="24" t="s">
        <v>102</v>
      </c>
      <c r="AE7" s="24" t="s">
        <v>102</v>
      </c>
      <c r="AF7" s="24" t="s">
        <v>102</v>
      </c>
      <c r="AG7" s="24" t="s">
        <v>102</v>
      </c>
      <c r="AH7" s="24">
        <v>106.07</v>
      </c>
      <c r="AI7" s="24">
        <v>104.16</v>
      </c>
      <c r="AJ7" s="24" t="s">
        <v>102</v>
      </c>
      <c r="AK7" s="24" t="s">
        <v>102</v>
      </c>
      <c r="AL7" s="24" t="s">
        <v>102</v>
      </c>
      <c r="AM7" s="24" t="s">
        <v>102</v>
      </c>
      <c r="AN7" s="24">
        <v>0</v>
      </c>
      <c r="AO7" s="24" t="s">
        <v>102</v>
      </c>
      <c r="AP7" s="24" t="s">
        <v>102</v>
      </c>
      <c r="AQ7" s="24" t="s">
        <v>102</v>
      </c>
      <c r="AR7" s="24" t="s">
        <v>102</v>
      </c>
      <c r="AS7" s="24">
        <v>132.04</v>
      </c>
      <c r="AT7" s="24">
        <v>128.22999999999999</v>
      </c>
      <c r="AU7" s="24" t="s">
        <v>102</v>
      </c>
      <c r="AV7" s="24" t="s">
        <v>102</v>
      </c>
      <c r="AW7" s="24" t="s">
        <v>102</v>
      </c>
      <c r="AX7" s="24" t="s">
        <v>102</v>
      </c>
      <c r="AY7" s="24">
        <v>3.57</v>
      </c>
      <c r="AZ7" s="24" t="s">
        <v>102</v>
      </c>
      <c r="BA7" s="24" t="s">
        <v>102</v>
      </c>
      <c r="BB7" s="24" t="s">
        <v>102</v>
      </c>
      <c r="BC7" s="24" t="s">
        <v>102</v>
      </c>
      <c r="BD7" s="24">
        <v>35.69</v>
      </c>
      <c r="BE7" s="24">
        <v>34.770000000000003</v>
      </c>
      <c r="BF7" s="24" t="s">
        <v>102</v>
      </c>
      <c r="BG7" s="24" t="s">
        <v>102</v>
      </c>
      <c r="BH7" s="24" t="s">
        <v>102</v>
      </c>
      <c r="BI7" s="24" t="s">
        <v>102</v>
      </c>
      <c r="BJ7" s="24">
        <v>2448.6</v>
      </c>
      <c r="BK7" s="24" t="s">
        <v>102</v>
      </c>
      <c r="BL7" s="24" t="s">
        <v>102</v>
      </c>
      <c r="BM7" s="24" t="s">
        <v>102</v>
      </c>
      <c r="BN7" s="24" t="s">
        <v>102</v>
      </c>
      <c r="BO7" s="24">
        <v>791.76</v>
      </c>
      <c r="BP7" s="24">
        <v>786.37</v>
      </c>
      <c r="BQ7" s="24" t="s">
        <v>102</v>
      </c>
      <c r="BR7" s="24" t="s">
        <v>102</v>
      </c>
      <c r="BS7" s="24" t="s">
        <v>102</v>
      </c>
      <c r="BT7" s="24" t="s">
        <v>102</v>
      </c>
      <c r="BU7" s="24">
        <v>68.95</v>
      </c>
      <c r="BV7" s="24" t="s">
        <v>102</v>
      </c>
      <c r="BW7" s="24" t="s">
        <v>102</v>
      </c>
      <c r="BX7" s="24" t="s">
        <v>102</v>
      </c>
      <c r="BY7" s="24" t="s">
        <v>102</v>
      </c>
      <c r="BZ7" s="24">
        <v>56.26</v>
      </c>
      <c r="CA7" s="24">
        <v>60.65</v>
      </c>
      <c r="CB7" s="24" t="s">
        <v>102</v>
      </c>
      <c r="CC7" s="24" t="s">
        <v>102</v>
      </c>
      <c r="CD7" s="24" t="s">
        <v>102</v>
      </c>
      <c r="CE7" s="24" t="s">
        <v>102</v>
      </c>
      <c r="CF7" s="24">
        <v>215.89</v>
      </c>
      <c r="CG7" s="24" t="s">
        <v>102</v>
      </c>
      <c r="CH7" s="24" t="s">
        <v>102</v>
      </c>
      <c r="CI7" s="24" t="s">
        <v>102</v>
      </c>
      <c r="CJ7" s="24" t="s">
        <v>102</v>
      </c>
      <c r="CK7" s="24">
        <v>282.08999999999997</v>
      </c>
      <c r="CL7" s="24">
        <v>256.97000000000003</v>
      </c>
      <c r="CM7" s="24" t="s">
        <v>102</v>
      </c>
      <c r="CN7" s="24" t="s">
        <v>102</v>
      </c>
      <c r="CO7" s="24" t="s">
        <v>102</v>
      </c>
      <c r="CP7" s="24" t="s">
        <v>102</v>
      </c>
      <c r="CQ7" s="24">
        <v>53.13</v>
      </c>
      <c r="CR7" s="24" t="s">
        <v>102</v>
      </c>
      <c r="CS7" s="24" t="s">
        <v>102</v>
      </c>
      <c r="CT7" s="24" t="s">
        <v>102</v>
      </c>
      <c r="CU7" s="24" t="s">
        <v>102</v>
      </c>
      <c r="CV7" s="24">
        <v>66.53</v>
      </c>
      <c r="CW7" s="24">
        <v>61.14</v>
      </c>
      <c r="CX7" s="24" t="s">
        <v>102</v>
      </c>
      <c r="CY7" s="24" t="s">
        <v>102</v>
      </c>
      <c r="CZ7" s="24" t="s">
        <v>102</v>
      </c>
      <c r="DA7" s="24" t="s">
        <v>102</v>
      </c>
      <c r="DB7" s="24">
        <v>63.37</v>
      </c>
      <c r="DC7" s="24" t="s">
        <v>102</v>
      </c>
      <c r="DD7" s="24" t="s">
        <v>102</v>
      </c>
      <c r="DE7" s="24" t="s">
        <v>102</v>
      </c>
      <c r="DF7" s="24" t="s">
        <v>102</v>
      </c>
      <c r="DG7" s="24">
        <v>84.67</v>
      </c>
      <c r="DH7" s="24">
        <v>86.91</v>
      </c>
      <c r="DI7" s="24" t="s">
        <v>102</v>
      </c>
      <c r="DJ7" s="24" t="s">
        <v>102</v>
      </c>
      <c r="DK7" s="24" t="s">
        <v>102</v>
      </c>
      <c r="DL7" s="24" t="s">
        <v>102</v>
      </c>
      <c r="DM7" s="24">
        <v>0</v>
      </c>
      <c r="DN7" s="24" t="s">
        <v>102</v>
      </c>
      <c r="DO7" s="24" t="s">
        <v>102</v>
      </c>
      <c r="DP7" s="24" t="s">
        <v>102</v>
      </c>
      <c r="DQ7" s="24" t="s">
        <v>102</v>
      </c>
      <c r="DR7" s="24">
        <v>21.85</v>
      </c>
      <c r="DS7" s="24">
        <v>24.95</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島田一茂</cp:lastModifiedBy>
  <cp:lastPrinted>2023-01-31T02:00:17Z</cp:lastPrinted>
  <dcterms:created xsi:type="dcterms:W3CDTF">2022-12-01T01:37:12Z</dcterms:created>
  <dcterms:modified xsi:type="dcterms:W3CDTF">2023-01-31T02:07:04Z</dcterms:modified>
  <cp:category/>
</cp:coreProperties>
</file>